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30" windowWidth="14355" windowHeight="6210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Sheet1!$B$1:$M$98</definedName>
    <definedName name="X">OFFSET(Sheet1!$D$14,0,0,COUNT(Sheet1!$D:$D),1)</definedName>
    <definedName name="Y">OFFSET(Sheet1!#REF!,0,0,COUNT(Sheet1!#REF!),1)</definedName>
  </definedNames>
  <calcPr calcId="144525" iterate="1" iterateCount="1000"/>
</workbook>
</file>

<file path=xl/calcChain.xml><?xml version="1.0" encoding="utf-8"?>
<calcChain xmlns="http://schemas.openxmlformats.org/spreadsheetml/2006/main">
  <c r="S204" i="1" l="1"/>
  <c r="T204" i="1" s="1"/>
  <c r="Q204" i="1"/>
  <c r="R204" i="1" s="1"/>
  <c r="P204" i="1"/>
  <c r="O204" i="1"/>
  <c r="S203" i="1"/>
  <c r="T203" i="1" s="1"/>
  <c r="Q203" i="1"/>
  <c r="R203" i="1" s="1"/>
  <c r="P203" i="1"/>
  <c r="O203" i="1"/>
  <c r="S202" i="1"/>
  <c r="T202" i="1" s="1"/>
  <c r="Q202" i="1"/>
  <c r="R202" i="1" s="1"/>
  <c r="P202" i="1"/>
  <c r="O202" i="1"/>
  <c r="S201" i="1"/>
  <c r="T201" i="1" s="1"/>
  <c r="Q201" i="1"/>
  <c r="R201" i="1" s="1"/>
  <c r="P201" i="1"/>
  <c r="O201" i="1"/>
  <c r="S200" i="1"/>
  <c r="T200" i="1" s="1"/>
  <c r="Q200" i="1"/>
  <c r="R200" i="1" s="1"/>
  <c r="P200" i="1"/>
  <c r="O200" i="1"/>
  <c r="S199" i="1"/>
  <c r="T199" i="1" s="1"/>
  <c r="Q199" i="1"/>
  <c r="R199" i="1" s="1"/>
  <c r="P199" i="1"/>
  <c r="O199" i="1"/>
  <c r="S198" i="1"/>
  <c r="T198" i="1" s="1"/>
  <c r="Q198" i="1"/>
  <c r="R198" i="1" s="1"/>
  <c r="P198" i="1"/>
  <c r="O198" i="1"/>
  <c r="S197" i="1"/>
  <c r="T197" i="1" s="1"/>
  <c r="Q197" i="1"/>
  <c r="R197" i="1" s="1"/>
  <c r="P197" i="1"/>
  <c r="O197" i="1"/>
  <c r="S196" i="1"/>
  <c r="T196" i="1" s="1"/>
  <c r="Q196" i="1"/>
  <c r="R196" i="1" s="1"/>
  <c r="P196" i="1"/>
  <c r="O196" i="1"/>
  <c r="T195" i="1"/>
  <c r="S195" i="1"/>
  <c r="Q195" i="1"/>
  <c r="R195" i="1" s="1"/>
  <c r="P195" i="1"/>
  <c r="O195" i="1"/>
  <c r="S194" i="1"/>
  <c r="T194" i="1" s="1"/>
  <c r="Q194" i="1"/>
  <c r="R194" i="1" s="1"/>
  <c r="P194" i="1"/>
  <c r="O194" i="1"/>
  <c r="S193" i="1"/>
  <c r="T193" i="1" s="1"/>
  <c r="Q193" i="1"/>
  <c r="R193" i="1" s="1"/>
  <c r="P193" i="1"/>
  <c r="O193" i="1"/>
  <c r="S192" i="1"/>
  <c r="T192" i="1" s="1"/>
  <c r="Q192" i="1"/>
  <c r="R192" i="1" s="1"/>
  <c r="P192" i="1"/>
  <c r="O192" i="1"/>
  <c r="S191" i="1"/>
  <c r="T191" i="1" s="1"/>
  <c r="Q191" i="1"/>
  <c r="R191" i="1" s="1"/>
  <c r="P191" i="1"/>
  <c r="O191" i="1"/>
  <c r="S190" i="1"/>
  <c r="T190" i="1" s="1"/>
  <c r="Q190" i="1"/>
  <c r="R190" i="1" s="1"/>
  <c r="P190" i="1"/>
  <c r="O190" i="1"/>
  <c r="S189" i="1"/>
  <c r="T189" i="1" s="1"/>
  <c r="Q189" i="1"/>
  <c r="R189" i="1" s="1"/>
  <c r="P189" i="1"/>
  <c r="O189" i="1"/>
  <c r="S188" i="1"/>
  <c r="T188" i="1" s="1"/>
  <c r="Q188" i="1"/>
  <c r="R188" i="1" s="1"/>
  <c r="P188" i="1"/>
  <c r="O188" i="1"/>
  <c r="S187" i="1"/>
  <c r="T187" i="1" s="1"/>
  <c r="Q187" i="1"/>
  <c r="R187" i="1" s="1"/>
  <c r="P187" i="1"/>
  <c r="O187" i="1"/>
  <c r="S186" i="1"/>
  <c r="T186" i="1" s="1"/>
  <c r="Q186" i="1"/>
  <c r="R186" i="1" s="1"/>
  <c r="P186" i="1"/>
  <c r="O186" i="1"/>
  <c r="S185" i="1"/>
  <c r="T185" i="1" s="1"/>
  <c r="Q185" i="1"/>
  <c r="R185" i="1" s="1"/>
  <c r="P185" i="1"/>
  <c r="O185" i="1"/>
  <c r="S184" i="1"/>
  <c r="T184" i="1" s="1"/>
  <c r="Q184" i="1"/>
  <c r="R184" i="1" s="1"/>
  <c r="P184" i="1"/>
  <c r="O184" i="1"/>
  <c r="S183" i="1"/>
  <c r="T183" i="1" s="1"/>
  <c r="Q183" i="1"/>
  <c r="R183" i="1" s="1"/>
  <c r="P183" i="1"/>
  <c r="O183" i="1"/>
  <c r="S182" i="1"/>
  <c r="T182" i="1" s="1"/>
  <c r="Q182" i="1"/>
  <c r="R182" i="1" s="1"/>
  <c r="P182" i="1"/>
  <c r="O182" i="1"/>
  <c r="S181" i="1"/>
  <c r="T181" i="1" s="1"/>
  <c r="Q181" i="1"/>
  <c r="R181" i="1" s="1"/>
  <c r="P181" i="1"/>
  <c r="O181" i="1"/>
  <c r="S180" i="1"/>
  <c r="T180" i="1" s="1"/>
  <c r="Q180" i="1"/>
  <c r="R180" i="1" s="1"/>
  <c r="P180" i="1"/>
  <c r="O180" i="1"/>
  <c r="S179" i="1"/>
  <c r="T179" i="1" s="1"/>
  <c r="Q179" i="1"/>
  <c r="R179" i="1" s="1"/>
  <c r="P179" i="1"/>
  <c r="O179" i="1"/>
  <c r="S178" i="1"/>
  <c r="T178" i="1" s="1"/>
  <c r="Q178" i="1"/>
  <c r="R178" i="1" s="1"/>
  <c r="P178" i="1"/>
  <c r="O178" i="1"/>
  <c r="S177" i="1"/>
  <c r="T177" i="1" s="1"/>
  <c r="Q177" i="1"/>
  <c r="R177" i="1" s="1"/>
  <c r="P177" i="1"/>
  <c r="O177" i="1"/>
  <c r="S176" i="1"/>
  <c r="T176" i="1" s="1"/>
  <c r="Q176" i="1"/>
  <c r="R176" i="1" s="1"/>
  <c r="P176" i="1"/>
  <c r="O176" i="1"/>
  <c r="S175" i="1"/>
  <c r="T175" i="1" s="1"/>
  <c r="Q175" i="1"/>
  <c r="R175" i="1" s="1"/>
  <c r="P175" i="1"/>
  <c r="O175" i="1"/>
  <c r="S174" i="1"/>
  <c r="T174" i="1" s="1"/>
  <c r="Q174" i="1"/>
  <c r="R174" i="1" s="1"/>
  <c r="P174" i="1"/>
  <c r="O174" i="1"/>
  <c r="S173" i="1"/>
  <c r="T173" i="1" s="1"/>
  <c r="Q173" i="1"/>
  <c r="R173" i="1" s="1"/>
  <c r="P173" i="1"/>
  <c r="O173" i="1"/>
  <c r="S172" i="1"/>
  <c r="T172" i="1" s="1"/>
  <c r="Q172" i="1"/>
  <c r="R172" i="1" s="1"/>
  <c r="P172" i="1"/>
  <c r="O172" i="1"/>
  <c r="S171" i="1"/>
  <c r="T171" i="1" s="1"/>
  <c r="Q171" i="1"/>
  <c r="R171" i="1" s="1"/>
  <c r="P171" i="1"/>
  <c r="O171" i="1"/>
  <c r="S170" i="1"/>
  <c r="T170" i="1" s="1"/>
  <c r="Q170" i="1"/>
  <c r="R170" i="1" s="1"/>
  <c r="P170" i="1"/>
  <c r="O170" i="1"/>
  <c r="S169" i="1"/>
  <c r="T169" i="1" s="1"/>
  <c r="Q169" i="1"/>
  <c r="R169" i="1" s="1"/>
  <c r="P169" i="1"/>
  <c r="O169" i="1"/>
  <c r="S168" i="1"/>
  <c r="T168" i="1" s="1"/>
  <c r="Q168" i="1"/>
  <c r="R168" i="1" s="1"/>
  <c r="P168" i="1"/>
  <c r="O168" i="1"/>
  <c r="S167" i="1"/>
  <c r="T167" i="1" s="1"/>
  <c r="Q167" i="1"/>
  <c r="R167" i="1" s="1"/>
  <c r="P167" i="1"/>
  <c r="O167" i="1"/>
  <c r="S166" i="1"/>
  <c r="T166" i="1" s="1"/>
  <c r="Q166" i="1"/>
  <c r="R166" i="1" s="1"/>
  <c r="P166" i="1"/>
  <c r="O166" i="1"/>
  <c r="S165" i="1"/>
  <c r="T165" i="1" s="1"/>
  <c r="Q165" i="1"/>
  <c r="R165" i="1" s="1"/>
  <c r="P165" i="1"/>
  <c r="O165" i="1"/>
  <c r="S164" i="1"/>
  <c r="T164" i="1" s="1"/>
  <c r="Q164" i="1"/>
  <c r="R164" i="1" s="1"/>
  <c r="P164" i="1"/>
  <c r="O164" i="1"/>
  <c r="S163" i="1"/>
  <c r="T163" i="1" s="1"/>
  <c r="Q163" i="1"/>
  <c r="R163" i="1" s="1"/>
  <c r="P163" i="1"/>
  <c r="O163" i="1"/>
  <c r="S162" i="1"/>
  <c r="T162" i="1" s="1"/>
  <c r="Q162" i="1"/>
  <c r="R162" i="1" s="1"/>
  <c r="P162" i="1"/>
  <c r="O162" i="1"/>
  <c r="S161" i="1"/>
  <c r="T161" i="1" s="1"/>
  <c r="Q161" i="1"/>
  <c r="R161" i="1" s="1"/>
  <c r="P161" i="1"/>
  <c r="O161" i="1"/>
  <c r="S160" i="1"/>
  <c r="T160" i="1" s="1"/>
  <c r="Q160" i="1"/>
  <c r="R160" i="1" s="1"/>
  <c r="P160" i="1"/>
  <c r="O160" i="1"/>
  <c r="S159" i="1"/>
  <c r="T159" i="1" s="1"/>
  <c r="Q159" i="1"/>
  <c r="R159" i="1" s="1"/>
  <c r="P159" i="1"/>
  <c r="O159" i="1"/>
  <c r="S158" i="1"/>
  <c r="T158" i="1" s="1"/>
  <c r="Q158" i="1"/>
  <c r="R158" i="1" s="1"/>
  <c r="P158" i="1"/>
  <c r="O158" i="1"/>
  <c r="S157" i="1"/>
  <c r="T157" i="1" s="1"/>
  <c r="Q157" i="1"/>
  <c r="R157" i="1" s="1"/>
  <c r="P157" i="1"/>
  <c r="O157" i="1"/>
  <c r="S156" i="1"/>
  <c r="T156" i="1" s="1"/>
  <c r="Q156" i="1"/>
  <c r="R156" i="1" s="1"/>
  <c r="P156" i="1"/>
  <c r="O156" i="1"/>
  <c r="S155" i="1"/>
  <c r="T155" i="1" s="1"/>
  <c r="Q155" i="1"/>
  <c r="R155" i="1" s="1"/>
  <c r="P155" i="1"/>
  <c r="O155" i="1"/>
  <c r="S154" i="1"/>
  <c r="T154" i="1" s="1"/>
  <c r="Q154" i="1"/>
  <c r="R154" i="1" s="1"/>
  <c r="P154" i="1"/>
  <c r="O154" i="1"/>
  <c r="S153" i="1"/>
  <c r="T153" i="1" s="1"/>
  <c r="Q153" i="1"/>
  <c r="R153" i="1" s="1"/>
  <c r="P153" i="1"/>
  <c r="O153" i="1"/>
  <c r="S152" i="1"/>
  <c r="T152" i="1" s="1"/>
  <c r="R152" i="1"/>
  <c r="Q152" i="1"/>
  <c r="P152" i="1"/>
  <c r="O152" i="1"/>
  <c r="S151" i="1"/>
  <c r="T151" i="1" s="1"/>
  <c r="Q151" i="1"/>
  <c r="R151" i="1" s="1"/>
  <c r="P151" i="1"/>
  <c r="O151" i="1"/>
  <c r="S150" i="1"/>
  <c r="T150" i="1" s="1"/>
  <c r="Q150" i="1"/>
  <c r="R150" i="1" s="1"/>
  <c r="P150" i="1"/>
  <c r="O150" i="1"/>
  <c r="S149" i="1"/>
  <c r="T149" i="1" s="1"/>
  <c r="Q149" i="1"/>
  <c r="R149" i="1" s="1"/>
  <c r="P149" i="1"/>
  <c r="O149" i="1"/>
  <c r="S148" i="1"/>
  <c r="T148" i="1" s="1"/>
  <c r="Q148" i="1"/>
  <c r="R148" i="1" s="1"/>
  <c r="P148" i="1"/>
  <c r="O148" i="1"/>
  <c r="S147" i="1"/>
  <c r="T147" i="1" s="1"/>
  <c r="Q147" i="1"/>
  <c r="R147" i="1" s="1"/>
  <c r="P147" i="1"/>
  <c r="O147" i="1"/>
  <c r="S146" i="1"/>
  <c r="T146" i="1" s="1"/>
  <c r="Q146" i="1"/>
  <c r="R146" i="1" s="1"/>
  <c r="P146" i="1"/>
  <c r="O146" i="1"/>
  <c r="S145" i="1"/>
  <c r="T145" i="1" s="1"/>
  <c r="Q145" i="1"/>
  <c r="R145" i="1" s="1"/>
  <c r="P145" i="1"/>
  <c r="O145" i="1"/>
  <c r="S144" i="1"/>
  <c r="T144" i="1" s="1"/>
  <c r="Q144" i="1"/>
  <c r="R144" i="1" s="1"/>
  <c r="P144" i="1"/>
  <c r="O144" i="1"/>
  <c r="S143" i="1"/>
  <c r="T143" i="1" s="1"/>
  <c r="Q143" i="1"/>
  <c r="R143" i="1" s="1"/>
  <c r="P143" i="1"/>
  <c r="O143" i="1"/>
  <c r="S142" i="1"/>
  <c r="T142" i="1" s="1"/>
  <c r="Q142" i="1"/>
  <c r="R142" i="1" s="1"/>
  <c r="P142" i="1"/>
  <c r="O142" i="1"/>
  <c r="S141" i="1"/>
  <c r="T141" i="1" s="1"/>
  <c r="Q141" i="1"/>
  <c r="R141" i="1" s="1"/>
  <c r="P141" i="1"/>
  <c r="O141" i="1"/>
  <c r="S140" i="1"/>
  <c r="T140" i="1" s="1"/>
  <c r="Q140" i="1"/>
  <c r="R140" i="1" s="1"/>
  <c r="P140" i="1"/>
  <c r="O140" i="1"/>
  <c r="S139" i="1"/>
  <c r="T139" i="1" s="1"/>
  <c r="Q139" i="1"/>
  <c r="R139" i="1" s="1"/>
  <c r="P139" i="1"/>
  <c r="O139" i="1"/>
  <c r="S138" i="1"/>
  <c r="T138" i="1" s="1"/>
  <c r="Q138" i="1"/>
  <c r="R138" i="1" s="1"/>
  <c r="P138" i="1"/>
  <c r="O138" i="1"/>
  <c r="S137" i="1"/>
  <c r="T137" i="1" s="1"/>
  <c r="Q137" i="1"/>
  <c r="R137" i="1" s="1"/>
  <c r="P137" i="1"/>
  <c r="O137" i="1"/>
  <c r="S136" i="1"/>
  <c r="T136" i="1" s="1"/>
  <c r="Q136" i="1"/>
  <c r="R136" i="1" s="1"/>
  <c r="P136" i="1"/>
  <c r="O136" i="1"/>
  <c r="S135" i="1"/>
  <c r="T135" i="1" s="1"/>
  <c r="Q135" i="1"/>
  <c r="R135" i="1" s="1"/>
  <c r="P135" i="1"/>
  <c r="O135" i="1"/>
  <c r="S134" i="1"/>
  <c r="T134" i="1" s="1"/>
  <c r="Q134" i="1"/>
  <c r="R134" i="1" s="1"/>
  <c r="P134" i="1"/>
  <c r="O134" i="1"/>
  <c r="S133" i="1"/>
  <c r="T133" i="1" s="1"/>
  <c r="Q133" i="1"/>
  <c r="R133" i="1" s="1"/>
  <c r="P133" i="1"/>
  <c r="O133" i="1"/>
  <c r="S132" i="1"/>
  <c r="T132" i="1" s="1"/>
  <c r="Q132" i="1"/>
  <c r="R132" i="1" s="1"/>
  <c r="P132" i="1"/>
  <c r="O132" i="1"/>
  <c r="S131" i="1"/>
  <c r="T131" i="1" s="1"/>
  <c r="Q131" i="1"/>
  <c r="R131" i="1" s="1"/>
  <c r="P131" i="1"/>
  <c r="O131" i="1"/>
  <c r="S130" i="1"/>
  <c r="T130" i="1" s="1"/>
  <c r="Q130" i="1"/>
  <c r="R130" i="1" s="1"/>
  <c r="P130" i="1"/>
  <c r="O130" i="1"/>
  <c r="S129" i="1"/>
  <c r="T129" i="1" s="1"/>
  <c r="Q129" i="1"/>
  <c r="R129" i="1" s="1"/>
  <c r="P129" i="1"/>
  <c r="O129" i="1"/>
  <c r="S128" i="1"/>
  <c r="T128" i="1" s="1"/>
  <c r="Q128" i="1"/>
  <c r="R128" i="1" s="1"/>
  <c r="P128" i="1"/>
  <c r="O128" i="1"/>
  <c r="S127" i="1"/>
  <c r="T127" i="1" s="1"/>
  <c r="Q127" i="1"/>
  <c r="R127" i="1" s="1"/>
  <c r="P127" i="1"/>
  <c r="O127" i="1"/>
  <c r="S126" i="1"/>
  <c r="T126" i="1" s="1"/>
  <c r="Q126" i="1"/>
  <c r="R126" i="1" s="1"/>
  <c r="P126" i="1"/>
  <c r="O126" i="1"/>
  <c r="S125" i="1"/>
  <c r="T125" i="1" s="1"/>
  <c r="Q125" i="1"/>
  <c r="R125" i="1" s="1"/>
  <c r="P125" i="1"/>
  <c r="O125" i="1"/>
  <c r="S124" i="1"/>
  <c r="T124" i="1" s="1"/>
  <c r="Q124" i="1"/>
  <c r="R124" i="1" s="1"/>
  <c r="P124" i="1"/>
  <c r="O124" i="1"/>
  <c r="S123" i="1"/>
  <c r="T123" i="1" s="1"/>
  <c r="Q123" i="1"/>
  <c r="R123" i="1" s="1"/>
  <c r="P123" i="1"/>
  <c r="O123" i="1"/>
  <c r="S122" i="1"/>
  <c r="T122" i="1" s="1"/>
  <c r="Q122" i="1"/>
  <c r="R122" i="1" s="1"/>
  <c r="P122" i="1"/>
  <c r="O122" i="1"/>
  <c r="S121" i="1"/>
  <c r="T121" i="1" s="1"/>
  <c r="Q121" i="1"/>
  <c r="R121" i="1" s="1"/>
  <c r="P121" i="1"/>
  <c r="O121" i="1"/>
  <c r="S120" i="1"/>
  <c r="T120" i="1" s="1"/>
  <c r="Q120" i="1"/>
  <c r="R120" i="1" s="1"/>
  <c r="P120" i="1"/>
  <c r="O120" i="1"/>
  <c r="S119" i="1"/>
  <c r="T119" i="1" s="1"/>
  <c r="Q119" i="1"/>
  <c r="R119" i="1" s="1"/>
  <c r="P119" i="1"/>
  <c r="O119" i="1"/>
  <c r="S118" i="1"/>
  <c r="T118" i="1" s="1"/>
  <c r="Q118" i="1"/>
  <c r="R118" i="1" s="1"/>
  <c r="P118" i="1"/>
  <c r="O118" i="1"/>
  <c r="S117" i="1"/>
  <c r="T117" i="1" s="1"/>
  <c r="Q117" i="1"/>
  <c r="R117" i="1" s="1"/>
  <c r="P117" i="1"/>
  <c r="O117" i="1"/>
  <c r="S116" i="1"/>
  <c r="T116" i="1" s="1"/>
  <c r="Q116" i="1"/>
  <c r="R116" i="1" s="1"/>
  <c r="P116" i="1"/>
  <c r="O116" i="1"/>
  <c r="S115" i="1"/>
  <c r="T115" i="1" s="1"/>
  <c r="Q115" i="1"/>
  <c r="R115" i="1" s="1"/>
  <c r="P115" i="1"/>
  <c r="O115" i="1"/>
  <c r="S114" i="1"/>
  <c r="T114" i="1" s="1"/>
  <c r="Q114" i="1"/>
  <c r="R114" i="1" s="1"/>
  <c r="P114" i="1"/>
  <c r="O114" i="1"/>
  <c r="S113" i="1"/>
  <c r="T113" i="1" s="1"/>
  <c r="Q113" i="1"/>
  <c r="R113" i="1" s="1"/>
  <c r="P113" i="1"/>
  <c r="O113" i="1"/>
  <c r="S112" i="1"/>
  <c r="T112" i="1" s="1"/>
  <c r="Q112" i="1"/>
  <c r="R112" i="1" s="1"/>
  <c r="P112" i="1"/>
  <c r="O112" i="1"/>
  <c r="S111" i="1"/>
  <c r="T111" i="1" s="1"/>
  <c r="Q111" i="1"/>
  <c r="R111" i="1" s="1"/>
  <c r="P111" i="1"/>
  <c r="O111" i="1"/>
  <c r="S110" i="1"/>
  <c r="T110" i="1" s="1"/>
  <c r="Q110" i="1"/>
  <c r="R110" i="1" s="1"/>
  <c r="P110" i="1"/>
  <c r="O110" i="1"/>
  <c r="S109" i="1"/>
  <c r="T109" i="1" s="1"/>
  <c r="Q109" i="1"/>
  <c r="R109" i="1" s="1"/>
  <c r="P109" i="1"/>
  <c r="O109" i="1"/>
  <c r="S108" i="1"/>
  <c r="T108" i="1" s="1"/>
  <c r="Q108" i="1"/>
  <c r="R108" i="1" s="1"/>
  <c r="P108" i="1"/>
  <c r="O108" i="1"/>
  <c r="S107" i="1"/>
  <c r="T107" i="1" s="1"/>
  <c r="Q107" i="1"/>
  <c r="R107" i="1" s="1"/>
  <c r="P107" i="1"/>
  <c r="O107" i="1"/>
  <c r="S106" i="1"/>
  <c r="T106" i="1" s="1"/>
  <c r="Q106" i="1"/>
  <c r="R106" i="1" s="1"/>
  <c r="P106" i="1"/>
  <c r="O106" i="1"/>
  <c r="S105" i="1"/>
  <c r="T105" i="1" s="1"/>
  <c r="Q105" i="1"/>
  <c r="R105" i="1" s="1"/>
  <c r="P105" i="1"/>
  <c r="O105" i="1"/>
  <c r="S104" i="1"/>
  <c r="T104" i="1" s="1"/>
  <c r="Q104" i="1"/>
  <c r="R104" i="1" s="1"/>
  <c r="P104" i="1"/>
  <c r="O104" i="1"/>
  <c r="S103" i="1"/>
  <c r="T103" i="1" s="1"/>
  <c r="Q103" i="1"/>
  <c r="R103" i="1" s="1"/>
  <c r="P103" i="1"/>
  <c r="O103" i="1"/>
  <c r="S102" i="1"/>
  <c r="T102" i="1" s="1"/>
  <c r="Q102" i="1"/>
  <c r="R102" i="1" s="1"/>
  <c r="P102" i="1"/>
  <c r="O102" i="1"/>
  <c r="S101" i="1"/>
  <c r="T101" i="1" s="1"/>
  <c r="Q101" i="1"/>
  <c r="R101" i="1" s="1"/>
  <c r="P101" i="1"/>
  <c r="O101" i="1"/>
  <c r="S100" i="1"/>
  <c r="T100" i="1" s="1"/>
  <c r="Q100" i="1"/>
  <c r="R100" i="1" s="1"/>
  <c r="P100" i="1"/>
  <c r="O100" i="1"/>
  <c r="S99" i="1"/>
  <c r="T99" i="1" s="1"/>
  <c r="Q99" i="1"/>
  <c r="R99" i="1" s="1"/>
  <c r="P99" i="1"/>
  <c r="O99" i="1"/>
  <c r="S98" i="1"/>
  <c r="T98" i="1" s="1"/>
  <c r="Q98" i="1"/>
  <c r="R98" i="1" s="1"/>
  <c r="P98" i="1"/>
  <c r="O98" i="1"/>
  <c r="S97" i="1"/>
  <c r="T97" i="1" s="1"/>
  <c r="Q97" i="1"/>
  <c r="R97" i="1" s="1"/>
  <c r="P97" i="1"/>
  <c r="O97" i="1"/>
  <c r="S96" i="1"/>
  <c r="T96" i="1" s="1"/>
  <c r="Q96" i="1"/>
  <c r="R96" i="1" s="1"/>
  <c r="P96" i="1"/>
  <c r="O96" i="1"/>
  <c r="S95" i="1"/>
  <c r="T95" i="1" s="1"/>
  <c r="Q95" i="1"/>
  <c r="R95" i="1" s="1"/>
  <c r="P95" i="1"/>
  <c r="O95" i="1"/>
  <c r="S94" i="1"/>
  <c r="T94" i="1" s="1"/>
  <c r="Q94" i="1"/>
  <c r="R94" i="1" s="1"/>
  <c r="P94" i="1"/>
  <c r="O94" i="1"/>
  <c r="S93" i="1"/>
  <c r="T93" i="1" s="1"/>
  <c r="Q93" i="1"/>
  <c r="R93" i="1" s="1"/>
  <c r="P93" i="1"/>
  <c r="O93" i="1"/>
  <c r="S92" i="1"/>
  <c r="T92" i="1" s="1"/>
  <c r="Q92" i="1"/>
  <c r="R92" i="1" s="1"/>
  <c r="P92" i="1"/>
  <c r="O92" i="1"/>
  <c r="S91" i="1"/>
  <c r="T91" i="1" s="1"/>
  <c r="Q91" i="1"/>
  <c r="R91" i="1" s="1"/>
  <c r="P91" i="1"/>
  <c r="O91" i="1"/>
  <c r="S90" i="1"/>
  <c r="T90" i="1" s="1"/>
  <c r="Q90" i="1"/>
  <c r="R90" i="1" s="1"/>
  <c r="P90" i="1"/>
  <c r="O90" i="1"/>
  <c r="S89" i="1"/>
  <c r="T89" i="1" s="1"/>
  <c r="Q89" i="1"/>
  <c r="R89" i="1" s="1"/>
  <c r="P89" i="1"/>
  <c r="O89" i="1"/>
  <c r="S88" i="1"/>
  <c r="T88" i="1" s="1"/>
  <c r="Q88" i="1"/>
  <c r="R88" i="1" s="1"/>
  <c r="P88" i="1"/>
  <c r="O88" i="1"/>
  <c r="S87" i="1"/>
  <c r="T87" i="1" s="1"/>
  <c r="Q87" i="1"/>
  <c r="R87" i="1" s="1"/>
  <c r="P87" i="1"/>
  <c r="O87" i="1"/>
  <c r="S86" i="1"/>
  <c r="T86" i="1" s="1"/>
  <c r="Q86" i="1"/>
  <c r="R86" i="1" s="1"/>
  <c r="P86" i="1"/>
  <c r="O86" i="1"/>
  <c r="S85" i="1"/>
  <c r="T85" i="1" s="1"/>
  <c r="Q85" i="1"/>
  <c r="R85" i="1" s="1"/>
  <c r="P85" i="1"/>
  <c r="O85" i="1"/>
  <c r="S84" i="1"/>
  <c r="T84" i="1" s="1"/>
  <c r="Q84" i="1"/>
  <c r="R84" i="1" s="1"/>
  <c r="P84" i="1"/>
  <c r="O84" i="1"/>
  <c r="S83" i="1"/>
  <c r="T83" i="1" s="1"/>
  <c r="Q83" i="1"/>
  <c r="R83" i="1" s="1"/>
  <c r="P83" i="1"/>
  <c r="O83" i="1"/>
  <c r="S82" i="1"/>
  <c r="T82" i="1" s="1"/>
  <c r="Q82" i="1"/>
  <c r="R82" i="1" s="1"/>
  <c r="P82" i="1"/>
  <c r="O82" i="1"/>
  <c r="S81" i="1"/>
  <c r="T81" i="1" s="1"/>
  <c r="Q81" i="1"/>
  <c r="R81" i="1" s="1"/>
  <c r="P81" i="1"/>
  <c r="O81" i="1"/>
  <c r="S80" i="1"/>
  <c r="T80" i="1" s="1"/>
  <c r="Q80" i="1"/>
  <c r="R80" i="1" s="1"/>
  <c r="P80" i="1"/>
  <c r="O80" i="1"/>
  <c r="S79" i="1"/>
  <c r="T79" i="1" s="1"/>
  <c r="Q79" i="1"/>
  <c r="R79" i="1" s="1"/>
  <c r="P79" i="1"/>
  <c r="O79" i="1"/>
  <c r="S78" i="1"/>
  <c r="T78" i="1" s="1"/>
  <c r="Q78" i="1"/>
  <c r="R78" i="1" s="1"/>
  <c r="P78" i="1"/>
  <c r="O78" i="1"/>
  <c r="S77" i="1"/>
  <c r="T77" i="1" s="1"/>
  <c r="Q77" i="1"/>
  <c r="R77" i="1" s="1"/>
  <c r="P77" i="1"/>
  <c r="O77" i="1"/>
  <c r="S76" i="1"/>
  <c r="T76" i="1" s="1"/>
  <c r="Q76" i="1"/>
  <c r="R76" i="1" s="1"/>
  <c r="P76" i="1"/>
  <c r="O76" i="1"/>
  <c r="S75" i="1"/>
  <c r="T75" i="1" s="1"/>
  <c r="Q75" i="1"/>
  <c r="R75" i="1" s="1"/>
  <c r="P75" i="1"/>
  <c r="O75" i="1"/>
  <c r="S74" i="1"/>
  <c r="T74" i="1" s="1"/>
  <c r="Q74" i="1"/>
  <c r="R74" i="1" s="1"/>
  <c r="P74" i="1"/>
  <c r="O74" i="1"/>
  <c r="S73" i="1"/>
  <c r="T73" i="1" s="1"/>
  <c r="Q73" i="1"/>
  <c r="R73" i="1" s="1"/>
  <c r="P73" i="1"/>
  <c r="O73" i="1"/>
  <c r="S72" i="1"/>
  <c r="T72" i="1" s="1"/>
  <c r="Q72" i="1"/>
  <c r="R72" i="1" s="1"/>
  <c r="P72" i="1"/>
  <c r="O72" i="1"/>
  <c r="S71" i="1"/>
  <c r="T71" i="1" s="1"/>
  <c r="Q71" i="1"/>
  <c r="R71" i="1" s="1"/>
  <c r="P71" i="1"/>
  <c r="O71" i="1"/>
  <c r="S70" i="1"/>
  <c r="T70" i="1" s="1"/>
  <c r="Q70" i="1"/>
  <c r="R70" i="1" s="1"/>
  <c r="P70" i="1"/>
  <c r="O70" i="1"/>
  <c r="S69" i="1"/>
  <c r="T69" i="1" s="1"/>
  <c r="Q69" i="1"/>
  <c r="R69" i="1" s="1"/>
  <c r="P69" i="1"/>
  <c r="O69" i="1"/>
  <c r="S68" i="1"/>
  <c r="T68" i="1" s="1"/>
  <c r="Q68" i="1"/>
  <c r="R68" i="1" s="1"/>
  <c r="P68" i="1"/>
  <c r="O68" i="1"/>
  <c r="T67" i="1"/>
  <c r="S67" i="1"/>
  <c r="Q67" i="1"/>
  <c r="R67" i="1" s="1"/>
  <c r="P67" i="1"/>
  <c r="O67" i="1"/>
  <c r="S66" i="1"/>
  <c r="T66" i="1" s="1"/>
  <c r="Q66" i="1"/>
  <c r="R66" i="1" s="1"/>
  <c r="P66" i="1"/>
  <c r="O66" i="1"/>
  <c r="S65" i="1"/>
  <c r="T65" i="1" s="1"/>
  <c r="Q65" i="1"/>
  <c r="R65" i="1" s="1"/>
  <c r="P65" i="1"/>
  <c r="O65" i="1"/>
  <c r="S64" i="1"/>
  <c r="T64" i="1" s="1"/>
  <c r="Q64" i="1"/>
  <c r="R64" i="1" s="1"/>
  <c r="P64" i="1"/>
  <c r="O64" i="1"/>
  <c r="S63" i="1"/>
  <c r="T63" i="1" s="1"/>
  <c r="Q63" i="1"/>
  <c r="R63" i="1" s="1"/>
  <c r="P63" i="1"/>
  <c r="O63" i="1"/>
  <c r="S62" i="1"/>
  <c r="T62" i="1" s="1"/>
  <c r="Q62" i="1"/>
  <c r="R62" i="1" s="1"/>
  <c r="P62" i="1"/>
  <c r="O62" i="1"/>
  <c r="S61" i="1"/>
  <c r="T61" i="1" s="1"/>
  <c r="Q61" i="1"/>
  <c r="R61" i="1" s="1"/>
  <c r="P61" i="1"/>
  <c r="O61" i="1"/>
  <c r="S60" i="1"/>
  <c r="T60" i="1" s="1"/>
  <c r="Q60" i="1"/>
  <c r="R60" i="1" s="1"/>
  <c r="P60" i="1"/>
  <c r="O60" i="1"/>
  <c r="S59" i="1"/>
  <c r="T59" i="1" s="1"/>
  <c r="Q59" i="1"/>
  <c r="R59" i="1" s="1"/>
  <c r="P59" i="1"/>
  <c r="O59" i="1"/>
  <c r="S58" i="1"/>
  <c r="T58" i="1" s="1"/>
  <c r="Q58" i="1"/>
  <c r="R58" i="1" s="1"/>
  <c r="P58" i="1"/>
  <c r="O58" i="1"/>
  <c r="S57" i="1"/>
  <c r="T57" i="1" s="1"/>
  <c r="Q57" i="1"/>
  <c r="R57" i="1" s="1"/>
  <c r="P57" i="1"/>
  <c r="O57" i="1"/>
  <c r="S56" i="1"/>
  <c r="T56" i="1" s="1"/>
  <c r="Q56" i="1"/>
  <c r="R56" i="1" s="1"/>
  <c r="P56" i="1"/>
  <c r="O56" i="1"/>
  <c r="S55" i="1"/>
  <c r="T55" i="1" s="1"/>
  <c r="Q55" i="1"/>
  <c r="R55" i="1" s="1"/>
  <c r="P55" i="1"/>
  <c r="O55" i="1"/>
  <c r="S54" i="1"/>
  <c r="T54" i="1" s="1"/>
  <c r="Q54" i="1"/>
  <c r="R54" i="1" s="1"/>
  <c r="P54" i="1"/>
  <c r="O54" i="1"/>
  <c r="S53" i="1"/>
  <c r="T53" i="1" s="1"/>
  <c r="Q53" i="1"/>
  <c r="R53" i="1" s="1"/>
  <c r="P53" i="1"/>
  <c r="O53" i="1"/>
  <c r="S52" i="1"/>
  <c r="T52" i="1" s="1"/>
  <c r="Q52" i="1"/>
  <c r="R52" i="1" s="1"/>
  <c r="P52" i="1"/>
  <c r="O52" i="1"/>
  <c r="S51" i="1"/>
  <c r="T51" i="1" s="1"/>
  <c r="Q51" i="1"/>
  <c r="R51" i="1" s="1"/>
  <c r="P51" i="1"/>
  <c r="O51" i="1"/>
  <c r="S50" i="1"/>
  <c r="T50" i="1" s="1"/>
  <c r="Q50" i="1"/>
  <c r="R50" i="1" s="1"/>
  <c r="P50" i="1"/>
  <c r="O50" i="1"/>
  <c r="S49" i="1"/>
  <c r="T49" i="1" s="1"/>
  <c r="Q49" i="1"/>
  <c r="R49" i="1" s="1"/>
  <c r="P49" i="1"/>
  <c r="O49" i="1"/>
  <c r="S48" i="1"/>
  <c r="T48" i="1" s="1"/>
  <c r="Q48" i="1"/>
  <c r="R48" i="1" s="1"/>
  <c r="P48" i="1"/>
  <c r="O48" i="1"/>
  <c r="S47" i="1"/>
  <c r="T47" i="1" s="1"/>
  <c r="Q47" i="1"/>
  <c r="R47" i="1" s="1"/>
  <c r="P47" i="1"/>
  <c r="O47" i="1"/>
  <c r="S46" i="1"/>
  <c r="T46" i="1" s="1"/>
  <c r="Q46" i="1"/>
  <c r="R46" i="1" s="1"/>
  <c r="P46" i="1"/>
  <c r="O46" i="1"/>
  <c r="S45" i="1"/>
  <c r="T45" i="1" s="1"/>
  <c r="Q45" i="1"/>
  <c r="R45" i="1" s="1"/>
  <c r="P45" i="1"/>
  <c r="O45" i="1"/>
  <c r="S44" i="1"/>
  <c r="T44" i="1" s="1"/>
  <c r="Q44" i="1"/>
  <c r="R44" i="1" s="1"/>
  <c r="P44" i="1"/>
  <c r="O44" i="1"/>
  <c r="S43" i="1"/>
  <c r="T43" i="1" s="1"/>
  <c r="Q43" i="1"/>
  <c r="R43" i="1" s="1"/>
  <c r="P43" i="1"/>
  <c r="O43" i="1"/>
  <c r="S42" i="1"/>
  <c r="T42" i="1" s="1"/>
  <c r="Q42" i="1"/>
  <c r="R42" i="1" s="1"/>
  <c r="P42" i="1"/>
  <c r="O42" i="1"/>
  <c r="S41" i="1"/>
  <c r="T41" i="1" s="1"/>
  <c r="Q41" i="1"/>
  <c r="R41" i="1" s="1"/>
  <c r="P41" i="1"/>
  <c r="O41" i="1"/>
  <c r="S40" i="1"/>
  <c r="T40" i="1" s="1"/>
  <c r="Q40" i="1"/>
  <c r="R40" i="1" s="1"/>
  <c r="P40" i="1"/>
  <c r="O40" i="1"/>
  <c r="S39" i="1"/>
  <c r="T39" i="1" s="1"/>
  <c r="Q39" i="1"/>
  <c r="R39" i="1" s="1"/>
  <c r="P39" i="1"/>
  <c r="O39" i="1"/>
  <c r="S38" i="1"/>
  <c r="T38" i="1" s="1"/>
  <c r="Q38" i="1"/>
  <c r="R38" i="1" s="1"/>
  <c r="P38" i="1"/>
  <c r="O38" i="1"/>
  <c r="S37" i="1"/>
  <c r="T37" i="1" s="1"/>
  <c r="Q37" i="1"/>
  <c r="R37" i="1" s="1"/>
  <c r="P37" i="1"/>
  <c r="O37" i="1"/>
  <c r="S36" i="1"/>
  <c r="T36" i="1" s="1"/>
  <c r="Q36" i="1"/>
  <c r="R36" i="1" s="1"/>
  <c r="P36" i="1"/>
  <c r="O36" i="1"/>
  <c r="S35" i="1"/>
  <c r="T35" i="1" s="1"/>
  <c r="Q35" i="1"/>
  <c r="R35" i="1" s="1"/>
  <c r="P35" i="1"/>
  <c r="O35" i="1"/>
  <c r="S34" i="1"/>
  <c r="T34" i="1" s="1"/>
  <c r="Q34" i="1"/>
  <c r="R34" i="1" s="1"/>
  <c r="P34" i="1"/>
  <c r="O34" i="1"/>
  <c r="S33" i="1"/>
  <c r="T33" i="1" s="1"/>
  <c r="Q33" i="1"/>
  <c r="R33" i="1" s="1"/>
  <c r="P33" i="1"/>
  <c r="O33" i="1"/>
  <c r="S32" i="1"/>
  <c r="T32" i="1" s="1"/>
  <c r="Q32" i="1"/>
  <c r="R32" i="1" s="1"/>
  <c r="P32" i="1"/>
  <c r="O32" i="1"/>
  <c r="S31" i="1"/>
  <c r="T31" i="1" s="1"/>
  <c r="Q31" i="1"/>
  <c r="R31" i="1" s="1"/>
  <c r="P31" i="1"/>
  <c r="O31" i="1"/>
  <c r="S30" i="1"/>
  <c r="T30" i="1" s="1"/>
  <c r="Q30" i="1"/>
  <c r="R30" i="1" s="1"/>
  <c r="P30" i="1"/>
  <c r="O30" i="1"/>
  <c r="S29" i="1"/>
  <c r="T29" i="1" s="1"/>
  <c r="Q29" i="1"/>
  <c r="R29" i="1" s="1"/>
  <c r="P29" i="1"/>
  <c r="O29" i="1"/>
  <c r="S28" i="1"/>
  <c r="T28" i="1" s="1"/>
  <c r="Q28" i="1"/>
  <c r="R28" i="1" s="1"/>
  <c r="P28" i="1"/>
  <c r="O28" i="1"/>
  <c r="S27" i="1"/>
  <c r="T27" i="1" s="1"/>
  <c r="Q27" i="1"/>
  <c r="R27" i="1" s="1"/>
  <c r="P27" i="1"/>
  <c r="O27" i="1"/>
  <c r="S26" i="1"/>
  <c r="T26" i="1" s="1"/>
  <c r="Q26" i="1"/>
  <c r="R26" i="1" s="1"/>
  <c r="P26" i="1"/>
  <c r="O26" i="1"/>
  <c r="F15" i="1" l="1"/>
  <c r="O15" i="1" s="1"/>
  <c r="P15" i="1" s="1"/>
  <c r="H15" i="1" l="1"/>
  <c r="F16" i="1" s="1"/>
  <c r="H16" i="1" l="1"/>
  <c r="F17" i="1" s="1"/>
  <c r="O16" i="1"/>
  <c r="P16" i="1" s="1"/>
  <c r="H17" i="1" l="1"/>
  <c r="F18" i="1" s="1"/>
  <c r="O17" i="1"/>
  <c r="P17" i="1" s="1"/>
  <c r="H18" i="1" l="1"/>
  <c r="F19" i="1" s="1"/>
  <c r="O18" i="1"/>
  <c r="P18" i="1" s="1"/>
  <c r="H19" i="1" l="1"/>
  <c r="F20" i="1" s="1"/>
  <c r="O19" i="1"/>
  <c r="P19" i="1" s="1"/>
  <c r="H20" i="1" l="1"/>
  <c r="F21" i="1" s="1"/>
  <c r="O20" i="1"/>
  <c r="P20" i="1" s="1"/>
  <c r="H21" i="1" l="1"/>
  <c r="F22" i="1" s="1"/>
  <c r="O21" i="1"/>
  <c r="P21" i="1" s="1"/>
  <c r="H22" i="1" l="1"/>
  <c r="F23" i="1" s="1"/>
  <c r="O23" i="1" s="1"/>
  <c r="P23" i="1" s="1"/>
  <c r="O22" i="1"/>
  <c r="P22" i="1" s="1"/>
  <c r="H23" i="1" l="1"/>
  <c r="F24" i="1" s="1"/>
  <c r="H24" i="1" l="1"/>
  <c r="F25" i="1" s="1"/>
  <c r="H25" i="1" s="1"/>
  <c r="O24" i="1"/>
  <c r="P24" i="1" s="1"/>
  <c r="H26" i="1" l="1"/>
  <c r="F26" i="1"/>
  <c r="O25" i="1"/>
  <c r="P25" i="1" s="1"/>
  <c r="F27" i="1" l="1"/>
  <c r="H27" i="1" s="1"/>
  <c r="H28" i="1" l="1"/>
  <c r="F28" i="1"/>
  <c r="F29" i="1" l="1"/>
  <c r="H29" i="1" l="1"/>
  <c r="F30" i="1" l="1"/>
  <c r="H30" i="1" l="1"/>
  <c r="F31" i="1" l="1"/>
  <c r="H31" i="1" l="1"/>
  <c r="F32" i="1" l="1"/>
  <c r="H32" i="1" l="1"/>
  <c r="F33" i="1" l="1"/>
  <c r="H33" i="1" l="1"/>
  <c r="F34" i="1" l="1"/>
  <c r="H34" i="1" l="1"/>
  <c r="F35" i="1" l="1"/>
  <c r="H35" i="1" l="1"/>
  <c r="F36" i="1" l="1"/>
  <c r="H36" i="1" l="1"/>
  <c r="F37" i="1" l="1"/>
  <c r="H37" i="1" l="1"/>
  <c r="F38" i="1" l="1"/>
  <c r="H38" i="1" l="1"/>
  <c r="F39" i="1" l="1"/>
  <c r="H39" i="1" l="1"/>
  <c r="F40" i="1" l="1"/>
  <c r="H40" i="1" l="1"/>
  <c r="F41" i="1" l="1"/>
  <c r="H41" i="1" l="1"/>
  <c r="F42" i="1" l="1"/>
  <c r="H42" i="1" l="1"/>
  <c r="F43" i="1" l="1"/>
  <c r="H43" i="1" l="1"/>
  <c r="F44" i="1" l="1"/>
  <c r="H44" i="1" l="1"/>
  <c r="F45" i="1" l="1"/>
  <c r="H45" i="1" l="1"/>
  <c r="F46" i="1" l="1"/>
  <c r="H46" i="1" l="1"/>
  <c r="F47" i="1" l="1"/>
  <c r="H47" i="1" l="1"/>
  <c r="F48" i="1" l="1"/>
  <c r="H48" i="1" l="1"/>
  <c r="F49" i="1" l="1"/>
  <c r="H49" i="1" l="1"/>
  <c r="F50" i="1" l="1"/>
  <c r="H50" i="1" l="1"/>
  <c r="F51" i="1" l="1"/>
  <c r="H51" i="1" l="1"/>
  <c r="F52" i="1" l="1"/>
  <c r="H52" i="1" l="1"/>
  <c r="F53" i="1" l="1"/>
  <c r="H53" i="1" l="1"/>
  <c r="F54" i="1" l="1"/>
  <c r="H54" i="1" l="1"/>
  <c r="F55" i="1" l="1"/>
  <c r="H55" i="1" l="1"/>
  <c r="F56" i="1" l="1"/>
  <c r="H56" i="1" l="1"/>
  <c r="F57" i="1" l="1"/>
  <c r="H57" i="1" l="1"/>
  <c r="F58" i="1" l="1"/>
  <c r="H58" i="1" l="1"/>
  <c r="F59" i="1" l="1"/>
  <c r="H59" i="1" l="1"/>
  <c r="F60" i="1" l="1"/>
  <c r="H60" i="1" l="1"/>
  <c r="F61" i="1" l="1"/>
  <c r="H61" i="1" l="1"/>
  <c r="F62" i="1" l="1"/>
  <c r="H62" i="1" l="1"/>
  <c r="F63" i="1" l="1"/>
  <c r="H63" i="1" l="1"/>
  <c r="F64" i="1" l="1"/>
  <c r="H64" i="1" l="1"/>
  <c r="F65" i="1" l="1"/>
  <c r="H65" i="1" l="1"/>
  <c r="F66" i="1" l="1"/>
  <c r="H66" i="1" l="1"/>
  <c r="F67" i="1" l="1"/>
  <c r="H67" i="1" l="1"/>
  <c r="F68" i="1" l="1"/>
  <c r="H68" i="1" l="1"/>
  <c r="F69" i="1" l="1"/>
  <c r="H69" i="1" l="1"/>
  <c r="F70" i="1" l="1"/>
  <c r="H70" i="1" l="1"/>
  <c r="F71" i="1" l="1"/>
  <c r="H71" i="1" l="1"/>
  <c r="F72" i="1" l="1"/>
  <c r="H72" i="1" l="1"/>
  <c r="F73" i="1" l="1"/>
  <c r="H73" i="1" l="1"/>
  <c r="F74" i="1" l="1"/>
  <c r="H74" i="1" l="1"/>
  <c r="F75" i="1" l="1"/>
  <c r="H75" i="1" l="1"/>
  <c r="F76" i="1" l="1"/>
  <c r="H76" i="1" l="1"/>
  <c r="F77" i="1" l="1"/>
  <c r="H77" i="1" l="1"/>
  <c r="F78" i="1" l="1"/>
  <c r="H78" i="1" l="1"/>
  <c r="F79" i="1" l="1"/>
  <c r="H79" i="1" l="1"/>
  <c r="H80" i="1" l="1"/>
  <c r="F80" i="1"/>
  <c r="F81" i="1" l="1"/>
  <c r="H81" i="1" l="1"/>
  <c r="F82" i="1" l="1"/>
  <c r="H82" i="1" l="1"/>
  <c r="F83" i="1" l="1"/>
  <c r="H83" i="1" l="1"/>
  <c r="F84" i="1" l="1"/>
  <c r="H84" i="1" l="1"/>
  <c r="F85" i="1" l="1"/>
  <c r="H85" i="1" l="1"/>
  <c r="F86" i="1" l="1"/>
  <c r="H86" i="1" l="1"/>
  <c r="F87" i="1" l="1"/>
  <c r="H87" i="1" l="1"/>
  <c r="F88" i="1" l="1"/>
  <c r="H88" i="1" l="1"/>
  <c r="F89" i="1" l="1"/>
  <c r="H89" i="1" l="1"/>
  <c r="F90" i="1" l="1"/>
  <c r="H90" i="1" l="1"/>
  <c r="F91" i="1" l="1"/>
  <c r="H91" i="1" l="1"/>
  <c r="F92" i="1" l="1"/>
  <c r="H92" i="1" l="1"/>
  <c r="F93" i="1" l="1"/>
  <c r="H93" i="1" l="1"/>
  <c r="F94" i="1" l="1"/>
  <c r="H94" i="1" s="1"/>
  <c r="F95" i="1" l="1"/>
  <c r="H95" i="1" l="1"/>
  <c r="F96" i="1" l="1"/>
  <c r="H96" i="1" l="1"/>
  <c r="F97" i="1" l="1"/>
  <c r="H97" i="1" l="1"/>
  <c r="F98" i="1" l="1"/>
  <c r="H98" i="1" l="1"/>
  <c r="F99" i="1" l="1"/>
  <c r="H99" i="1" l="1"/>
  <c r="F100" i="1" l="1"/>
  <c r="H100" i="1" l="1"/>
  <c r="F101" i="1" l="1"/>
  <c r="H101" i="1" l="1"/>
  <c r="F102" i="1" l="1"/>
  <c r="H102" i="1" l="1"/>
  <c r="F103" i="1" l="1"/>
  <c r="H103" i="1" l="1"/>
  <c r="F104" i="1" l="1"/>
  <c r="H104" i="1" l="1"/>
  <c r="F105" i="1" l="1"/>
  <c r="H105" i="1" l="1"/>
  <c r="F106" i="1" l="1"/>
  <c r="H106" i="1" l="1"/>
  <c r="F107" i="1" l="1"/>
  <c r="H107" i="1" l="1"/>
  <c r="F108" i="1" l="1"/>
  <c r="H108" i="1" l="1"/>
  <c r="F109" i="1" l="1"/>
  <c r="H109" i="1" l="1"/>
  <c r="F110" i="1" l="1"/>
  <c r="H110" i="1" l="1"/>
  <c r="F111" i="1" l="1"/>
  <c r="H111" i="1" l="1"/>
  <c r="F112" i="1" l="1"/>
  <c r="H112" i="1" l="1"/>
  <c r="F113" i="1" l="1"/>
  <c r="H113" i="1" l="1"/>
  <c r="F114" i="1" l="1"/>
  <c r="H114" i="1" l="1"/>
  <c r="F115" i="1" l="1"/>
  <c r="H115" i="1" l="1"/>
  <c r="F116" i="1" l="1"/>
  <c r="H116" i="1" l="1"/>
  <c r="F117" i="1" l="1"/>
  <c r="H117" i="1" l="1"/>
  <c r="F118" i="1" l="1"/>
  <c r="H118" i="1" l="1"/>
  <c r="F119" i="1" l="1"/>
  <c r="H119" i="1" l="1"/>
  <c r="F120" i="1" l="1"/>
  <c r="H120" i="1" l="1"/>
  <c r="F121" i="1" l="1"/>
  <c r="H121" i="1" l="1"/>
  <c r="F122" i="1" l="1"/>
  <c r="H122" i="1" l="1"/>
  <c r="F123" i="1" l="1"/>
  <c r="H123" i="1" l="1"/>
  <c r="F124" i="1" l="1"/>
  <c r="H124" i="1" l="1"/>
  <c r="F125" i="1" l="1"/>
  <c r="H125" i="1" l="1"/>
  <c r="F126" i="1" l="1"/>
  <c r="H126" i="1" l="1"/>
  <c r="F127" i="1" l="1"/>
  <c r="H127" i="1" l="1"/>
  <c r="F128" i="1" l="1"/>
  <c r="H128" i="1" l="1"/>
  <c r="F129" i="1" l="1"/>
  <c r="H129" i="1" l="1"/>
  <c r="F130" i="1" l="1"/>
  <c r="H130" i="1" l="1"/>
  <c r="F131" i="1" l="1"/>
  <c r="H131" i="1" l="1"/>
  <c r="F132" i="1" l="1"/>
  <c r="H132" i="1" l="1"/>
  <c r="F133" i="1" l="1"/>
  <c r="H133" i="1" l="1"/>
  <c r="F134" i="1" l="1"/>
  <c r="H134" i="1" l="1"/>
  <c r="F135" i="1" l="1"/>
  <c r="H135" i="1" l="1"/>
  <c r="F136" i="1" l="1"/>
  <c r="H136" i="1" l="1"/>
  <c r="F137" i="1" l="1"/>
  <c r="H137" i="1" l="1"/>
  <c r="F138" i="1" l="1"/>
  <c r="H138" i="1" l="1"/>
  <c r="F139" i="1" l="1"/>
  <c r="H139" i="1" l="1"/>
  <c r="F140" i="1" l="1"/>
  <c r="H140" i="1" l="1"/>
  <c r="F141" i="1" l="1"/>
  <c r="H141" i="1" l="1"/>
  <c r="F142" i="1" l="1"/>
  <c r="H142" i="1" l="1"/>
  <c r="F143" i="1" l="1"/>
  <c r="H143" i="1" l="1"/>
  <c r="F144" i="1" l="1"/>
  <c r="H144" i="1" l="1"/>
  <c r="F145" i="1" l="1"/>
  <c r="H145" i="1" l="1"/>
  <c r="F146" i="1" l="1"/>
  <c r="H146" i="1" l="1"/>
  <c r="F147" i="1" l="1"/>
  <c r="H147" i="1" l="1"/>
  <c r="F148" i="1" l="1"/>
  <c r="H148" i="1" l="1"/>
  <c r="F149" i="1" l="1"/>
  <c r="H149" i="1" l="1"/>
  <c r="F150" i="1" l="1"/>
  <c r="H150" i="1" l="1"/>
  <c r="F151" i="1" l="1"/>
  <c r="H151" i="1" l="1"/>
  <c r="F152" i="1" l="1"/>
  <c r="H152" i="1" l="1"/>
  <c r="F153" i="1" l="1"/>
  <c r="H153" i="1" l="1"/>
  <c r="F154" i="1" l="1"/>
  <c r="H154" i="1" l="1"/>
  <c r="F155" i="1" l="1"/>
  <c r="H155" i="1" l="1"/>
  <c r="F156" i="1" l="1"/>
  <c r="H156" i="1" l="1"/>
  <c r="F157" i="1" l="1"/>
  <c r="H157" i="1" l="1"/>
  <c r="F158" i="1" l="1"/>
  <c r="H158" i="1" l="1"/>
  <c r="F159" i="1" l="1"/>
  <c r="H159" i="1" l="1"/>
  <c r="F160" i="1" l="1"/>
  <c r="H160" i="1" l="1"/>
  <c r="F161" i="1" l="1"/>
  <c r="H161" i="1" l="1"/>
  <c r="F162" i="1" l="1"/>
  <c r="H162" i="1" l="1"/>
  <c r="F163" i="1" l="1"/>
  <c r="H163" i="1" l="1"/>
  <c r="F164" i="1" l="1"/>
  <c r="H164" i="1" l="1"/>
  <c r="F165" i="1" l="1"/>
  <c r="H165" i="1" l="1"/>
  <c r="F166" i="1" l="1"/>
  <c r="H166" i="1" l="1"/>
  <c r="F167" i="1" l="1"/>
  <c r="H167" i="1" l="1"/>
  <c r="F168" i="1" l="1"/>
  <c r="H168" i="1" l="1"/>
  <c r="F169" i="1" l="1"/>
  <c r="H169" i="1" l="1"/>
  <c r="F170" i="1" l="1"/>
  <c r="H170" i="1" l="1"/>
  <c r="F171" i="1" l="1"/>
  <c r="H171" i="1" l="1"/>
  <c r="F172" i="1" l="1"/>
  <c r="H172" i="1" l="1"/>
  <c r="F173" i="1" l="1"/>
  <c r="H173" i="1" l="1"/>
  <c r="F174" i="1" l="1"/>
  <c r="H174" i="1" l="1"/>
  <c r="F175" i="1" l="1"/>
  <c r="H175" i="1" l="1"/>
  <c r="F176" i="1" l="1"/>
  <c r="H176" i="1" l="1"/>
  <c r="F177" i="1" l="1"/>
  <c r="H177" i="1" l="1"/>
  <c r="F178" i="1" l="1"/>
  <c r="H178" i="1" l="1"/>
  <c r="F179" i="1" l="1"/>
  <c r="H179" i="1" l="1"/>
  <c r="F180" i="1" l="1"/>
  <c r="H180" i="1" l="1"/>
  <c r="F181" i="1" l="1"/>
  <c r="H181" i="1" l="1"/>
  <c r="F182" i="1" l="1"/>
  <c r="H182" i="1" l="1"/>
  <c r="F183" i="1" l="1"/>
  <c r="H183" i="1" l="1"/>
  <c r="F184" i="1" l="1"/>
  <c r="H184" i="1" l="1"/>
  <c r="F185" i="1" l="1"/>
  <c r="H185" i="1" l="1"/>
  <c r="F186" i="1" l="1"/>
  <c r="H186" i="1" l="1"/>
  <c r="F187" i="1" l="1"/>
  <c r="H187" i="1" l="1"/>
  <c r="F188" i="1" l="1"/>
  <c r="H188" i="1" l="1"/>
  <c r="F189" i="1" l="1"/>
  <c r="H189" i="1" l="1"/>
  <c r="F190" i="1" l="1"/>
  <c r="H190" i="1" l="1"/>
  <c r="F191" i="1" l="1"/>
  <c r="H191" i="1" l="1"/>
  <c r="F192" i="1" l="1"/>
  <c r="H192" i="1" l="1"/>
  <c r="F193" i="1" l="1"/>
  <c r="H193" i="1" l="1"/>
  <c r="F194" i="1" l="1"/>
  <c r="H194" i="1" l="1"/>
  <c r="F195" i="1" l="1"/>
  <c r="H195" i="1" l="1"/>
  <c r="F196" i="1" l="1"/>
  <c r="H196" i="1" l="1"/>
  <c r="F197" i="1" l="1"/>
  <c r="H197" i="1" l="1"/>
  <c r="F198" i="1" l="1"/>
  <c r="H198" i="1" l="1"/>
  <c r="H199" i="1" l="1"/>
  <c r="F199" i="1"/>
  <c r="F200" i="1" l="1"/>
  <c r="H200" i="1" l="1"/>
  <c r="F201" i="1" l="1"/>
  <c r="H201" i="1" s="1"/>
  <c r="F202" i="1" l="1"/>
  <c r="H202" i="1" l="1"/>
  <c r="F203" i="1" l="1"/>
  <c r="H203" i="1" l="1"/>
  <c r="F204" i="1" l="1"/>
  <c r="H204" i="1" l="1"/>
  <c r="L20" i="1" l="1"/>
  <c r="U8" i="1" l="1"/>
  <c r="U9" i="1"/>
  <c r="U10" i="1"/>
  <c r="U11" i="1"/>
  <c r="U12" i="1"/>
  <c r="Q13" i="1"/>
  <c r="S13" i="1"/>
  <c r="Q14" i="1"/>
  <c r="R14" i="1"/>
  <c r="S14" i="1"/>
  <c r="T14" i="1"/>
  <c r="L15" i="1"/>
  <c r="Q15" i="1"/>
  <c r="R15" i="1"/>
  <c r="S15" i="1"/>
  <c r="T15" i="1"/>
  <c r="Q16" i="1"/>
  <c r="R16" i="1"/>
  <c r="S16" i="1"/>
  <c r="T16" i="1"/>
  <c r="Q17" i="1"/>
  <c r="R17" i="1"/>
  <c r="S17" i="1"/>
  <c r="T17" i="1"/>
  <c r="Q18" i="1"/>
  <c r="R18" i="1"/>
  <c r="S18" i="1"/>
  <c r="T18" i="1"/>
  <c r="Q19" i="1"/>
  <c r="R19" i="1"/>
  <c r="S19" i="1"/>
  <c r="T19" i="1"/>
  <c r="Q20" i="1"/>
  <c r="R20" i="1"/>
  <c r="S20" i="1"/>
  <c r="T20" i="1"/>
  <c r="Q21" i="1"/>
  <c r="R21" i="1"/>
  <c r="S21" i="1"/>
  <c r="T21" i="1"/>
  <c r="Q22" i="1"/>
  <c r="R22" i="1"/>
  <c r="S22" i="1"/>
  <c r="T22" i="1"/>
  <c r="Q23" i="1"/>
  <c r="R23" i="1"/>
  <c r="S23" i="1"/>
  <c r="T23" i="1"/>
  <c r="Q24" i="1"/>
  <c r="R24" i="1"/>
  <c r="S24" i="1"/>
  <c r="T24" i="1"/>
  <c r="Q25" i="1"/>
  <c r="R25" i="1"/>
  <c r="S25" i="1"/>
  <c r="T25" i="1"/>
</calcChain>
</file>

<file path=xl/sharedStrings.xml><?xml version="1.0" encoding="utf-8"?>
<sst xmlns="http://schemas.openxmlformats.org/spreadsheetml/2006/main" count="35" uniqueCount="33">
  <si>
    <t>Notes:</t>
  </si>
  <si>
    <t xml:space="preserve">      </t>
  </si>
  <si>
    <t xml:space="preserve">                                        Input data:</t>
  </si>
  <si>
    <t>Result:</t>
  </si>
  <si>
    <r>
      <t xml:space="preserve">(Do </t>
    </r>
    <r>
      <rPr>
        <b/>
        <sz val="11"/>
        <rFont val="Calibri"/>
        <family val="2"/>
        <scheme val="minor"/>
      </rPr>
      <t>not</t>
    </r>
    <r>
      <rPr>
        <sz val="11"/>
        <rFont val="Calibri"/>
        <family val="2"/>
        <scheme val="minor"/>
      </rPr>
      <t xml:space="preserve"> delete this part of the spreadsheet!)</t>
    </r>
  </si>
  <si>
    <t>Next try for IRR</t>
  </si>
  <si>
    <t>Next try for IRR removing possible error</t>
  </si>
  <si>
    <t>NPV using IRR result</t>
  </si>
  <si>
    <t>NPV using IRR result +.000001%</t>
  </si>
  <si>
    <t>IRR result + .0001%</t>
  </si>
  <si>
    <t>What is the time-weighted return of the fund?</t>
  </si>
  <si>
    <t>Time-weighted return</t>
  </si>
  <si>
    <t>Money-weighted return (=IRR)</t>
  </si>
  <si>
    <t>Value of fund</t>
  </si>
  <si>
    <t>Markets International Ltd gives no warranty of any kind as to the accuracy, usefulness or safety of this spreadsheet.</t>
  </si>
  <si>
    <t>All copyright belongs to Markets International Ltd. and usage is strictly limited to your personal use only</t>
  </si>
  <si>
    <t>You may not distribute or publish any part of the spreadsheet in any way.</t>
  </si>
  <si>
    <t>Anyone using this spreadsheet agrees to these terms and conditions by so doing.</t>
  </si>
  <si>
    <t>Delete all existing dates and amounts before entry (highlight initial value and columns D, E and G and hit the delete button).</t>
  </si>
  <si>
    <t xml:space="preserve">               Value of fund           Addition(+) or</t>
  </si>
  <si>
    <t xml:space="preserve">                                                      withdrawal(-)</t>
  </si>
  <si>
    <t>What is the money-weighted return</t>
  </si>
  <si>
    <t xml:space="preserve">                                     (=IRR) of the fund?</t>
  </si>
  <si>
    <t>Money-weighted return</t>
  </si>
  <si>
    <t xml:space="preserve">                                                     Date (DD/MM/YY)      Gain(+) or loss(-)</t>
  </si>
  <si>
    <t xml:space="preserve">                                                     e.g. enter "23-2-12"</t>
  </si>
  <si>
    <r>
      <rPr>
        <u/>
        <sz val="11"/>
        <color theme="1"/>
        <rFont val="Calibri"/>
        <family val="2"/>
        <scheme val="minor"/>
      </rPr>
      <t>Start</t>
    </r>
    <r>
      <rPr>
        <sz val="11"/>
        <color theme="1"/>
        <rFont val="Calibri"/>
        <family val="2"/>
        <scheme val="minor"/>
      </rPr>
      <t xml:space="preserve"> date, </t>
    </r>
    <r>
      <rPr>
        <u/>
        <sz val="11"/>
        <color theme="1"/>
        <rFont val="Calibri"/>
        <family val="2"/>
        <scheme val="minor"/>
      </rPr>
      <t>initial</t>
    </r>
    <r>
      <rPr>
        <sz val="11"/>
        <color theme="1"/>
        <rFont val="Calibri"/>
        <family val="2"/>
        <scheme val="minor"/>
      </rPr>
      <t xml:space="preserve"> value:</t>
    </r>
  </si>
  <si>
    <t>The returns calculated are on an 'effective' basis (i.e. annually compounded, 365-day year basis)</t>
  </si>
  <si>
    <t>The spreadsheet requires iterative calculation for circular references to be enabled in Excel.</t>
  </si>
  <si>
    <r>
      <t xml:space="preserve">Type or paste the new dates and amounts, with no blanks.  The entries </t>
    </r>
    <r>
      <rPr>
        <b/>
        <u/>
        <sz val="11"/>
        <color theme="1"/>
        <rFont val="Calibri"/>
        <family val="2"/>
        <scheme val="minor"/>
      </rPr>
      <t>must</t>
    </r>
    <r>
      <rPr>
        <sz val="11"/>
        <color theme="1"/>
        <rFont val="Calibri"/>
        <family val="2"/>
        <scheme val="minor"/>
      </rPr>
      <t xml:space="preserve"> be in correct date order.</t>
    </r>
  </si>
  <si>
    <t>For time-weighted return:</t>
  </si>
  <si>
    <t xml:space="preserve">For IRR calculation:                                                 </t>
  </si>
  <si>
    <t>www.markets-international.com  Copyright:  Markets International Ltd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</si>
</sst>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£&quot;* #,##0.00_-;\-&quot;£&quot;* #,##0.00_-;_-&quot;£&quot;* &quot;-&quot;??_-;_-@_-"/>
    <numFmt numFmtId="164" formatCode="[$-F800]dddd\,\ mmmm\ dd\,\ yyyy"/>
    <numFmt numFmtId="165" formatCode="#,##0.000"/>
    <numFmt numFmtId="166" formatCode="0.0000%"/>
  </numFmts>
  <fonts count="17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1"/>
      <color theme="10"/>
      <name val="Calibri"/>
      <family val="2"/>
      <scheme val="minor"/>
    </font>
    <font>
      <sz val="11"/>
      <color rgb="FF0070C0"/>
      <name val="Calibri"/>
      <family val="2"/>
      <scheme val="minor"/>
    </font>
    <font>
      <i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u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DashDotDot">
        <color indexed="64"/>
      </left>
      <right/>
      <top/>
      <bottom/>
      <diagonal/>
    </border>
    <border>
      <left/>
      <right style="mediumDashDotDot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2">
    <xf numFmtId="0" fontId="0" fillId="0" borderId="0"/>
    <xf numFmtId="0" fontId="1" fillId="2" borderId="1" applyNumberFormat="0" applyAlignment="0" applyProtection="0"/>
    <xf numFmtId="0" fontId="3" fillId="4" borderId="0"/>
    <xf numFmtId="0" fontId="6" fillId="3" borderId="0"/>
    <xf numFmtId="0" fontId="4" fillId="3" borderId="0"/>
    <xf numFmtId="0" fontId="9" fillId="3" borderId="0"/>
    <xf numFmtId="0" fontId="10" fillId="3" borderId="10" applyBorder="0"/>
    <xf numFmtId="0" fontId="8" fillId="4" borderId="0">
      <protection locked="0"/>
    </xf>
    <xf numFmtId="0" fontId="2" fillId="3" borderId="0"/>
    <xf numFmtId="0" fontId="7" fillId="3" borderId="0"/>
    <xf numFmtId="44" fontId="4" fillId="0" borderId="0" applyFont="0" applyFill="0" applyBorder="0" applyAlignment="0" applyProtection="0"/>
    <xf numFmtId="0" fontId="5" fillId="4" borderId="0"/>
  </cellStyleXfs>
  <cellXfs count="125">
    <xf numFmtId="0" fontId="0" fillId="0" borderId="0" xfId="0"/>
    <xf numFmtId="0" fontId="11" fillId="5" borderId="2" xfId="0" applyFont="1" applyFill="1" applyBorder="1" applyProtection="1"/>
    <xf numFmtId="0" fontId="0" fillId="5" borderId="5" xfId="0" applyFont="1" applyFill="1" applyBorder="1" applyProtection="1"/>
    <xf numFmtId="0" fontId="0" fillId="5" borderId="7" xfId="0" applyFont="1" applyFill="1" applyBorder="1" applyProtection="1"/>
    <xf numFmtId="0" fontId="0" fillId="0" borderId="0" xfId="0" applyProtection="1"/>
    <xf numFmtId="0" fontId="0" fillId="5" borderId="3" xfId="0" applyFill="1" applyBorder="1" applyProtection="1"/>
    <xf numFmtId="0" fontId="0" fillId="5" borderId="4" xfId="0" applyFill="1" applyBorder="1" applyProtection="1"/>
    <xf numFmtId="0" fontId="0" fillId="5" borderId="0" xfId="0" applyFill="1" applyBorder="1" applyProtection="1"/>
    <xf numFmtId="0" fontId="0" fillId="5" borderId="6" xfId="0" applyFill="1" applyBorder="1" applyProtection="1"/>
    <xf numFmtId="0" fontId="3" fillId="5" borderId="0" xfId="0" applyFont="1" applyFill="1" applyBorder="1" applyProtection="1"/>
    <xf numFmtId="0" fontId="0" fillId="0" borderId="0" xfId="0" applyFont="1" applyProtection="1"/>
    <xf numFmtId="0" fontId="0" fillId="3" borderId="6" xfId="0" applyFill="1" applyBorder="1" applyProtection="1"/>
    <xf numFmtId="0" fontId="0" fillId="3" borderId="0" xfId="0" applyFill="1" applyBorder="1" applyProtection="1"/>
    <xf numFmtId="0" fontId="12" fillId="4" borderId="0" xfId="11" applyFont="1" applyFill="1" applyBorder="1" applyProtection="1"/>
    <xf numFmtId="0" fontId="0" fillId="3" borderId="5" xfId="0" applyFill="1" applyBorder="1" applyProtection="1"/>
    <xf numFmtId="0" fontId="0" fillId="4" borderId="0" xfId="0" applyFill="1" applyBorder="1" applyProtection="1"/>
    <xf numFmtId="0" fontId="4" fillId="0" borderId="11" xfId="4" applyFill="1" applyBorder="1" applyAlignment="1" applyProtection="1">
      <alignment horizontal="right"/>
    </xf>
    <xf numFmtId="0" fontId="4" fillId="0" borderId="12" xfId="4" applyFill="1" applyBorder="1" applyAlignment="1" applyProtection="1">
      <alignment horizontal="right"/>
    </xf>
    <xf numFmtId="0" fontId="11" fillId="0" borderId="0" xfId="0" applyFont="1" applyFill="1" applyBorder="1" applyAlignment="1" applyProtection="1">
      <alignment horizontal="center" vertical="top" wrapText="1"/>
    </xf>
    <xf numFmtId="164" fontId="8" fillId="4" borderId="0" xfId="4" applyNumberFormat="1" applyFont="1" applyFill="1" applyBorder="1" applyAlignment="1" applyProtection="1">
      <alignment horizontal="right"/>
      <protection locked="0"/>
    </xf>
    <xf numFmtId="0" fontId="0" fillId="4" borderId="0" xfId="0" applyFill="1" applyProtection="1"/>
    <xf numFmtId="0" fontId="11" fillId="3" borderId="2" xfId="0" applyFont="1" applyFill="1" applyBorder="1" applyProtection="1"/>
    <xf numFmtId="0" fontId="0" fillId="0" borderId="0" xfId="0" applyFill="1" applyBorder="1" applyProtection="1"/>
    <xf numFmtId="0" fontId="4" fillId="0" borderId="0" xfId="4" applyFill="1" applyBorder="1" applyProtection="1"/>
    <xf numFmtId="0" fontId="0" fillId="5" borderId="8" xfId="0" applyFont="1" applyFill="1" applyBorder="1" applyProtection="1"/>
    <xf numFmtId="0" fontId="6" fillId="5" borderId="8" xfId="3" applyFill="1" applyBorder="1" applyProtection="1"/>
    <xf numFmtId="0" fontId="4" fillId="5" borderId="8" xfId="4" applyFill="1" applyBorder="1" applyProtection="1"/>
    <xf numFmtId="0" fontId="4" fillId="5" borderId="9" xfId="4" applyFill="1" applyBorder="1" applyProtection="1"/>
    <xf numFmtId="164" fontId="0" fillId="4" borderId="0" xfId="0" applyNumberFormat="1" applyFill="1" applyBorder="1" applyProtection="1"/>
    <xf numFmtId="0" fontId="10" fillId="3" borderId="0" xfId="11" applyFont="1" applyFill="1" applyBorder="1" applyProtection="1"/>
    <xf numFmtId="164" fontId="8" fillId="3" borderId="0" xfId="4" applyNumberFormat="1" applyFont="1" applyFill="1" applyBorder="1" applyAlignment="1" applyProtection="1">
      <alignment horizontal="right"/>
      <protection locked="0"/>
    </xf>
    <xf numFmtId="0" fontId="0" fillId="0" borderId="5" xfId="0" applyBorder="1" applyProtection="1"/>
    <xf numFmtId="164" fontId="13" fillId="4" borderId="0" xfId="0" applyNumberFormat="1" applyFont="1" applyFill="1" applyBorder="1" applyProtection="1"/>
    <xf numFmtId="4" fontId="8" fillId="4" borderId="0" xfId="4" applyNumberFormat="1" applyFont="1" applyFill="1" applyBorder="1" applyAlignment="1" applyProtection="1">
      <alignment horizontal="right"/>
      <protection locked="0"/>
    </xf>
    <xf numFmtId="0" fontId="12" fillId="6" borderId="3" xfId="0" applyFont="1" applyFill="1" applyBorder="1" applyAlignment="1" applyProtection="1">
      <alignment horizontal="center" wrapText="1"/>
    </xf>
    <xf numFmtId="0" fontId="12" fillId="6" borderId="0" xfId="0" applyFont="1" applyFill="1" applyBorder="1" applyAlignment="1" applyProtection="1">
      <alignment horizontal="center" wrapText="1"/>
    </xf>
    <xf numFmtId="0" fontId="12" fillId="6" borderId="4" xfId="0" applyFont="1" applyFill="1" applyBorder="1" applyAlignment="1" applyProtection="1">
      <alignment horizontal="center" wrapText="1"/>
    </xf>
    <xf numFmtId="0" fontId="12" fillId="6" borderId="6" xfId="0" applyFont="1" applyFill="1" applyBorder="1" applyAlignment="1" applyProtection="1">
      <alignment horizontal="center" wrapText="1"/>
    </xf>
    <xf numFmtId="0" fontId="12" fillId="6" borderId="8" xfId="0" applyFont="1" applyFill="1" applyBorder="1" applyAlignment="1" applyProtection="1">
      <alignment horizontal="center" wrapText="1"/>
    </xf>
    <xf numFmtId="0" fontId="12" fillId="6" borderId="9" xfId="0" applyFont="1" applyFill="1" applyBorder="1" applyAlignment="1" applyProtection="1">
      <alignment horizontal="center" wrapText="1"/>
    </xf>
    <xf numFmtId="165" fontId="9" fillId="6" borderId="0" xfId="11" applyNumberFormat="1" applyFont="1" applyFill="1" applyBorder="1" applyProtection="1"/>
    <xf numFmtId="4" fontId="5" fillId="0" borderId="0" xfId="2" applyNumberFormat="1" applyFont="1" applyFill="1" applyBorder="1" applyAlignment="1" applyProtection="1">
      <alignment horizontal="left"/>
    </xf>
    <xf numFmtId="10" fontId="3" fillId="4" borderId="14" xfId="2" applyNumberFormat="1" applyBorder="1" applyProtection="1"/>
    <xf numFmtId="0" fontId="5" fillId="6" borderId="0" xfId="0" applyFont="1" applyFill="1" applyBorder="1" applyAlignment="1" applyProtection="1">
      <alignment horizontal="left"/>
    </xf>
    <xf numFmtId="2" fontId="9" fillId="6" borderId="0" xfId="0" applyNumberFormat="1" applyFont="1" applyFill="1" applyBorder="1" applyAlignment="1" applyProtection="1">
      <alignment horizontal="right"/>
    </xf>
    <xf numFmtId="166" fontId="9" fillId="6" borderId="0" xfId="0" applyNumberFormat="1" applyFont="1" applyFill="1" applyBorder="1" applyAlignment="1" applyProtection="1">
      <alignment horizontal="right"/>
    </xf>
    <xf numFmtId="4" fontId="9" fillId="6" borderId="0" xfId="11" applyNumberFormat="1" applyFont="1" applyFill="1" applyBorder="1" applyAlignment="1" applyProtection="1">
      <alignment horizontal="right"/>
    </xf>
    <xf numFmtId="0" fontId="4" fillId="4" borderId="0" xfId="4" applyFill="1" applyBorder="1" applyAlignment="1" applyProtection="1">
      <alignment horizontal="right"/>
    </xf>
    <xf numFmtId="0" fontId="12" fillId="0" borderId="0" xfId="0" applyFont="1" applyFill="1" applyBorder="1" applyAlignment="1" applyProtection="1">
      <alignment horizontal="center" wrapText="1"/>
    </xf>
    <xf numFmtId="164" fontId="8" fillId="0" borderId="0" xfId="4" applyNumberFormat="1" applyFont="1" applyFill="1" applyBorder="1" applyAlignment="1" applyProtection="1">
      <alignment horizontal="right"/>
      <protection locked="0"/>
    </xf>
    <xf numFmtId="164" fontId="8" fillId="5" borderId="0" xfId="4" applyNumberFormat="1" applyFont="1" applyFill="1" applyBorder="1" applyAlignment="1" applyProtection="1">
      <alignment horizontal="right"/>
      <protection locked="0"/>
    </xf>
    <xf numFmtId="0" fontId="0" fillId="5" borderId="2" xfId="0" applyFill="1" applyBorder="1" applyProtection="1"/>
    <xf numFmtId="164" fontId="8" fillId="5" borderId="3" xfId="4" applyNumberFormat="1" applyFont="1" applyFill="1" applyBorder="1" applyAlignment="1" applyProtection="1">
      <alignment horizontal="right"/>
      <protection locked="0"/>
    </xf>
    <xf numFmtId="0" fontId="0" fillId="5" borderId="5" xfId="0" applyFill="1" applyBorder="1" applyProtection="1"/>
    <xf numFmtId="164" fontId="8" fillId="5" borderId="8" xfId="4" applyNumberFormat="1" applyFont="1" applyFill="1" applyBorder="1" applyAlignment="1" applyProtection="1">
      <alignment horizontal="right"/>
      <protection locked="0"/>
    </xf>
    <xf numFmtId="0" fontId="0" fillId="0" borderId="0" xfId="0" applyFill="1" applyProtection="1"/>
    <xf numFmtId="4" fontId="8" fillId="0" borderId="0" xfId="0" applyNumberFormat="1" applyFont="1" applyProtection="1"/>
    <xf numFmtId="165" fontId="9" fillId="0" borderId="0" xfId="4" applyNumberFormat="1" applyFont="1" applyFill="1" applyBorder="1" applyAlignment="1" applyProtection="1">
      <alignment horizontal="right"/>
    </xf>
    <xf numFmtId="4" fontId="8" fillId="5" borderId="3" xfId="0" applyNumberFormat="1" applyFont="1" applyFill="1" applyBorder="1" applyProtection="1"/>
    <xf numFmtId="4" fontId="8" fillId="6" borderId="0" xfId="4" applyNumberFormat="1" applyFont="1" applyFill="1" applyBorder="1" applyAlignment="1" applyProtection="1">
      <alignment horizontal="right"/>
    </xf>
    <xf numFmtId="0" fontId="0" fillId="6" borderId="0" xfId="0" applyFill="1" applyProtection="1"/>
    <xf numFmtId="4" fontId="8" fillId="5" borderId="0" xfId="0" applyNumberFormat="1" applyFont="1" applyFill="1" applyBorder="1" applyProtection="1"/>
    <xf numFmtId="165" fontId="15" fillId="6" borderId="0" xfId="4" applyNumberFormat="1" applyFont="1" applyFill="1" applyBorder="1" applyAlignment="1" applyProtection="1">
      <alignment horizontal="left"/>
    </xf>
    <xf numFmtId="165" fontId="9" fillId="6" borderId="0" xfId="4" applyNumberFormat="1" applyFont="1" applyFill="1" applyBorder="1" applyAlignment="1" applyProtection="1">
      <alignment horizontal="right"/>
    </xf>
    <xf numFmtId="4" fontId="9" fillId="6" borderId="0" xfId="4" applyNumberFormat="1" applyFont="1" applyFill="1" applyBorder="1" applyAlignment="1" applyProtection="1">
      <alignment horizontal="left"/>
    </xf>
    <xf numFmtId="4" fontId="9" fillId="6" borderId="0" xfId="4" applyNumberFormat="1" applyFont="1" applyFill="1" applyBorder="1" applyAlignment="1" applyProtection="1">
      <alignment horizontal="right"/>
    </xf>
    <xf numFmtId="4" fontId="8" fillId="5" borderId="8" xfId="0" applyNumberFormat="1" applyFont="1" applyFill="1" applyBorder="1" applyProtection="1"/>
    <xf numFmtId="4" fontId="8" fillId="3" borderId="0" xfId="4" applyNumberFormat="1" applyFont="1" applyFill="1" applyBorder="1" applyAlignment="1" applyProtection="1">
      <alignment horizontal="right"/>
    </xf>
    <xf numFmtId="0" fontId="4" fillId="3" borderId="0" xfId="4" applyBorder="1" applyProtection="1"/>
    <xf numFmtId="0" fontId="2" fillId="3" borderId="0" xfId="8" applyBorder="1" applyProtection="1"/>
    <xf numFmtId="0" fontId="4" fillId="3" borderId="6" xfId="4" applyBorder="1" applyProtection="1"/>
    <xf numFmtId="4" fontId="8" fillId="4" borderId="0" xfId="4" applyNumberFormat="1" applyFont="1" applyFill="1" applyBorder="1" applyAlignment="1" applyProtection="1">
      <alignment horizontal="right"/>
    </xf>
    <xf numFmtId="0" fontId="6" fillId="3" borderId="0" xfId="3" applyBorder="1" applyProtection="1"/>
    <xf numFmtId="4" fontId="8" fillId="4" borderId="0" xfId="0" applyNumberFormat="1" applyFont="1" applyFill="1" applyProtection="1"/>
    <xf numFmtId="0" fontId="10" fillId="3" borderId="0" xfId="6" applyBorder="1" applyAlignment="1" applyProtection="1">
      <alignment horizontal="right"/>
    </xf>
    <xf numFmtId="0" fontId="12" fillId="4" borderId="13" xfId="11" applyFont="1" applyBorder="1" applyProtection="1"/>
    <xf numFmtId="0" fontId="7" fillId="3" borderId="0" xfId="9" applyBorder="1" applyProtection="1"/>
    <xf numFmtId="0" fontId="7" fillId="3" borderId="6" xfId="9" applyBorder="1" applyProtection="1"/>
    <xf numFmtId="0" fontId="7" fillId="3" borderId="8" xfId="9" applyBorder="1" applyProtection="1"/>
    <xf numFmtId="0" fontId="7" fillId="3" borderId="9" xfId="9" applyBorder="1" applyProtection="1"/>
    <xf numFmtId="0" fontId="12" fillId="4" borderId="13" xfId="11" applyFont="1" applyFill="1" applyBorder="1" applyProtection="1"/>
    <xf numFmtId="0" fontId="7" fillId="0" borderId="0" xfId="9" applyFill="1" applyBorder="1" applyProtection="1"/>
    <xf numFmtId="0" fontId="0" fillId="6" borderId="0" xfId="0" applyFill="1" applyBorder="1" applyProtection="1"/>
    <xf numFmtId="0" fontId="3" fillId="5" borderId="3" xfId="0" applyFont="1" applyFill="1" applyBorder="1" applyProtection="1"/>
    <xf numFmtId="0" fontId="12" fillId="6" borderId="2" xfId="0" applyFont="1" applyFill="1" applyBorder="1" applyAlignment="1" applyProtection="1">
      <alignment horizontal="left"/>
    </xf>
    <xf numFmtId="164" fontId="8" fillId="6" borderId="0" xfId="4" applyNumberFormat="1" applyFont="1" applyFill="1" applyBorder="1" applyAlignment="1" applyProtection="1">
      <alignment horizontal="right"/>
      <protection locked="0"/>
    </xf>
    <xf numFmtId="0" fontId="0" fillId="6" borderId="3" xfId="0" applyFill="1" applyBorder="1" applyProtection="1"/>
    <xf numFmtId="164" fontId="8" fillId="6" borderId="3" xfId="4" applyNumberFormat="1" applyFont="1" applyFill="1" applyBorder="1" applyAlignment="1" applyProtection="1">
      <alignment horizontal="right"/>
      <protection locked="0"/>
    </xf>
    <xf numFmtId="0" fontId="0" fillId="6" borderId="8" xfId="0" applyFill="1" applyBorder="1" applyProtection="1"/>
    <xf numFmtId="164" fontId="8" fillId="6" borderId="8" xfId="4" applyNumberFormat="1" applyFont="1" applyFill="1" applyBorder="1" applyAlignment="1" applyProtection="1">
      <alignment horizontal="right"/>
      <protection locked="0"/>
    </xf>
    <xf numFmtId="0" fontId="11" fillId="6" borderId="5" xfId="0" applyFont="1" applyFill="1" applyBorder="1" applyAlignment="1" applyProtection="1"/>
    <xf numFmtId="0" fontId="11" fillId="6" borderId="7" xfId="0" applyFont="1" applyFill="1" applyBorder="1" applyAlignment="1" applyProtection="1"/>
    <xf numFmtId="0" fontId="0" fillId="3" borderId="0" xfId="0" applyFill="1" applyProtection="1"/>
    <xf numFmtId="0" fontId="9" fillId="0" borderId="0" xfId="0" applyFont="1" applyFill="1" applyBorder="1" applyAlignment="1" applyProtection="1">
      <alignment horizontal="center" wrapText="1"/>
    </xf>
    <xf numFmtId="0" fontId="9" fillId="0" borderId="0" xfId="0" applyFont="1" applyFill="1" applyBorder="1" applyProtection="1"/>
    <xf numFmtId="0" fontId="9" fillId="6" borderId="0" xfId="0" applyFont="1" applyFill="1" applyBorder="1" applyProtection="1"/>
    <xf numFmtId="0" fontId="9" fillId="6" borderId="0" xfId="4" applyFont="1" applyFill="1" applyBorder="1" applyProtection="1"/>
    <xf numFmtId="0" fontId="9" fillId="6" borderId="0" xfId="0" applyFont="1" applyFill="1" applyProtection="1"/>
    <xf numFmtId="0" fontId="12" fillId="4" borderId="0" xfId="11" applyFont="1" applyFill="1" applyBorder="1" applyAlignment="1" applyProtection="1">
      <alignment horizontal="right"/>
      <protection locked="0"/>
    </xf>
    <xf numFmtId="164" fontId="5" fillId="6" borderId="3" xfId="4" applyNumberFormat="1" applyFont="1" applyFill="1" applyBorder="1" applyAlignment="1" applyProtection="1">
      <alignment horizontal="right"/>
    </xf>
    <xf numFmtId="4" fontId="5" fillId="6" borderId="3" xfId="4" applyNumberFormat="1" applyFont="1" applyFill="1" applyBorder="1" applyAlignment="1" applyProtection="1">
      <alignment horizontal="right"/>
    </xf>
    <xf numFmtId="164" fontId="5" fillId="6" borderId="0" xfId="4" applyNumberFormat="1" applyFont="1" applyFill="1" applyBorder="1" applyAlignment="1" applyProtection="1">
      <alignment horizontal="right"/>
    </xf>
    <xf numFmtId="4" fontId="5" fillId="6" borderId="0" xfId="4" applyNumberFormat="1" applyFont="1" applyFill="1" applyBorder="1" applyAlignment="1" applyProtection="1">
      <alignment horizontal="right"/>
    </xf>
    <xf numFmtId="164" fontId="5" fillId="6" borderId="8" xfId="4" applyNumberFormat="1" applyFont="1" applyFill="1" applyBorder="1" applyAlignment="1" applyProtection="1">
      <alignment horizontal="right"/>
    </xf>
    <xf numFmtId="4" fontId="5" fillId="6" borderId="8" xfId="4" applyNumberFormat="1" applyFont="1" applyFill="1" applyBorder="1" applyAlignment="1" applyProtection="1">
      <alignment horizontal="right"/>
    </xf>
    <xf numFmtId="164" fontId="5" fillId="0" borderId="0" xfId="4" applyNumberFormat="1" applyFont="1" applyFill="1" applyBorder="1" applyAlignment="1" applyProtection="1">
      <alignment horizontal="right"/>
    </xf>
    <xf numFmtId="4" fontId="5" fillId="0" borderId="0" xfId="4" applyNumberFormat="1" applyFont="1" applyFill="1" applyBorder="1" applyAlignment="1" applyProtection="1">
      <alignment horizontal="right"/>
    </xf>
    <xf numFmtId="164" fontId="5" fillId="5" borderId="3" xfId="4" applyNumberFormat="1" applyFont="1" applyFill="1" applyBorder="1" applyAlignment="1" applyProtection="1">
      <alignment horizontal="right"/>
    </xf>
    <xf numFmtId="4" fontId="5" fillId="5" borderId="3" xfId="4" applyNumberFormat="1" applyFont="1" applyFill="1" applyBorder="1" applyAlignment="1" applyProtection="1">
      <alignment horizontal="right"/>
    </xf>
    <xf numFmtId="164" fontId="5" fillId="5" borderId="0" xfId="4" applyNumberFormat="1" applyFont="1" applyFill="1" applyBorder="1" applyAlignment="1" applyProtection="1">
      <alignment horizontal="right"/>
    </xf>
    <xf numFmtId="4" fontId="5" fillId="5" borderId="0" xfId="4" applyNumberFormat="1" applyFont="1" applyFill="1" applyBorder="1" applyAlignment="1" applyProtection="1">
      <alignment horizontal="right"/>
    </xf>
    <xf numFmtId="164" fontId="5" fillId="5" borderId="8" xfId="4" applyNumberFormat="1" applyFont="1" applyFill="1" applyBorder="1" applyAlignment="1" applyProtection="1">
      <alignment horizontal="right"/>
    </xf>
    <xf numFmtId="4" fontId="5" fillId="5" borderId="8" xfId="4" applyNumberFormat="1" applyFont="1" applyFill="1" applyBorder="1" applyAlignment="1" applyProtection="1">
      <alignment horizontal="right"/>
    </xf>
    <xf numFmtId="164" fontId="5" fillId="3" borderId="0" xfId="4" applyNumberFormat="1" applyFont="1" applyFill="1" applyBorder="1" applyAlignment="1" applyProtection="1">
      <alignment horizontal="right"/>
    </xf>
    <xf numFmtId="4" fontId="5" fillId="3" borderId="0" xfId="4" applyNumberFormat="1" applyFont="1" applyFill="1" applyBorder="1" applyAlignment="1" applyProtection="1">
      <alignment horizontal="right"/>
    </xf>
    <xf numFmtId="4" fontId="12" fillId="4" borderId="0" xfId="4" applyNumberFormat="1" applyFont="1" applyFill="1" applyBorder="1" applyAlignment="1" applyProtection="1">
      <alignment horizontal="right"/>
    </xf>
    <xf numFmtId="4" fontId="5" fillId="4" borderId="0" xfId="4" applyNumberFormat="1" applyFont="1" applyFill="1" applyBorder="1" applyAlignment="1" applyProtection="1">
      <alignment horizontal="right"/>
    </xf>
    <xf numFmtId="10" fontId="3" fillId="4" borderId="14" xfId="4" applyNumberFormat="1" applyFont="1" applyFill="1" applyBorder="1" applyAlignment="1" applyProtection="1">
      <alignment horizontal="right"/>
    </xf>
    <xf numFmtId="164" fontId="5" fillId="4" borderId="0" xfId="4" applyNumberFormat="1" applyFont="1" applyFill="1" applyBorder="1" applyAlignment="1" applyProtection="1">
      <alignment horizontal="right"/>
    </xf>
    <xf numFmtId="0" fontId="7" fillId="3" borderId="3" xfId="9" applyBorder="1" applyProtection="1"/>
    <xf numFmtId="0" fontId="4" fillId="3" borderId="4" xfId="4" applyBorder="1" applyProtection="1"/>
    <xf numFmtId="0" fontId="0" fillId="0" borderId="0" xfId="0" applyBorder="1" applyProtection="1"/>
    <xf numFmtId="0" fontId="2" fillId="3" borderId="3" xfId="8" applyBorder="1" applyProtection="1"/>
    <xf numFmtId="0" fontId="4" fillId="3" borderId="3" xfId="4" applyBorder="1" applyProtection="1"/>
    <xf numFmtId="0" fontId="0" fillId="0" borderId="2" xfId="0" applyBorder="1" applyProtection="1"/>
  </cellXfs>
  <cellStyles count="12">
    <cellStyle name="Background" xfId="4"/>
    <cellStyle name="Comment" xfId="5"/>
    <cellStyle name="Currency" xfId="10" builtinId="4" customBuiltin="1"/>
    <cellStyle name="Input" xfId="1" builtinId="20" hidden="1"/>
    <cellStyle name="Inputs" xfId="7"/>
    <cellStyle name="markets" xfId="9"/>
    <cellStyle name="Normal" xfId="0" builtinId="0"/>
    <cellStyle name="Question" xfId="3"/>
    <cellStyle name="Results" xfId="2"/>
    <cellStyle name="Subheadings" xfId="6"/>
    <cellStyle name="Tables" xfId="11"/>
    <cellStyle name="Titles" xfId="8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arkets-international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204"/>
  <sheetViews>
    <sheetView tabSelected="1" zoomScaleNormal="100" workbookViewId="0">
      <selection activeCell="H14" sqref="H14"/>
    </sheetView>
  </sheetViews>
  <sheetFormatPr defaultRowHeight="15" x14ac:dyDescent="0.25"/>
  <cols>
    <col min="1" max="1" width="2.42578125" style="4" customWidth="1"/>
    <col min="2" max="2" width="3.42578125" style="4" customWidth="1"/>
    <col min="3" max="3" width="22" style="20" customWidth="1"/>
    <col min="4" max="4" width="18.7109375" style="19" customWidth="1"/>
    <col min="5" max="5" width="16.28515625" style="19" customWidth="1"/>
    <col min="6" max="6" width="19.140625" style="118" customWidth="1"/>
    <col min="7" max="7" width="17.140625" style="19" customWidth="1"/>
    <col min="8" max="8" width="18.140625" style="116" customWidth="1"/>
    <col min="9" max="9" width="1.5703125" style="71" customWidth="1"/>
    <col min="10" max="10" width="3.42578125" style="4" customWidth="1"/>
    <col min="11" max="11" width="28.140625" style="4" customWidth="1"/>
    <col min="12" max="12" width="24.7109375" style="4" customWidth="1"/>
    <col min="13" max="13" width="7" style="4" customWidth="1"/>
    <col min="14" max="14" width="2" style="4" customWidth="1"/>
    <col min="15" max="15" width="11.140625" style="97" customWidth="1"/>
    <col min="16" max="16" width="12.85546875" style="63" customWidth="1"/>
    <col min="17" max="17" width="15.140625" style="59" customWidth="1"/>
    <col min="18" max="18" width="11.42578125" style="59" customWidth="1"/>
    <col min="19" max="19" width="14.5703125" style="59" customWidth="1"/>
    <col min="20" max="20" width="12.85546875" style="59" customWidth="1"/>
    <col min="21" max="21" width="12.7109375" style="60" customWidth="1"/>
    <col min="22" max="16384" width="9.140625" style="4"/>
  </cols>
  <sheetData>
    <row r="1" spans="1:31" ht="15" customHeight="1" x14ac:dyDescent="0.25">
      <c r="B1" s="84" t="s">
        <v>14</v>
      </c>
      <c r="C1" s="86"/>
      <c r="D1" s="87"/>
      <c r="E1" s="87"/>
      <c r="F1" s="99"/>
      <c r="G1" s="87"/>
      <c r="H1" s="100"/>
      <c r="I1" s="34"/>
      <c r="J1" s="34"/>
      <c r="K1" s="34"/>
      <c r="L1" s="34"/>
      <c r="M1" s="36"/>
      <c r="N1" s="48"/>
      <c r="O1" s="93"/>
      <c r="P1" s="93"/>
      <c r="Q1" s="48"/>
      <c r="R1" s="48"/>
      <c r="S1" s="48"/>
      <c r="T1" s="48"/>
      <c r="U1" s="55"/>
      <c r="AB1" s="18"/>
      <c r="AC1" s="18"/>
      <c r="AD1" s="18"/>
      <c r="AE1" s="18"/>
    </row>
    <row r="2" spans="1:31" x14ac:dyDescent="0.25">
      <c r="A2" s="22"/>
      <c r="B2" s="90" t="s">
        <v>15</v>
      </c>
      <c r="C2" s="82"/>
      <c r="D2" s="85"/>
      <c r="E2" s="85"/>
      <c r="F2" s="101"/>
      <c r="G2" s="85"/>
      <c r="H2" s="102"/>
      <c r="I2" s="35"/>
      <c r="J2" s="35"/>
      <c r="K2" s="35"/>
      <c r="L2" s="35"/>
      <c r="M2" s="37"/>
      <c r="N2" s="48"/>
      <c r="O2" s="93"/>
      <c r="P2" s="93"/>
      <c r="Q2" s="48"/>
      <c r="R2" s="48"/>
      <c r="S2" s="48"/>
      <c r="T2" s="48"/>
      <c r="U2" s="55"/>
      <c r="AB2" s="18"/>
      <c r="AC2" s="18"/>
      <c r="AD2" s="18"/>
      <c r="AE2" s="18"/>
    </row>
    <row r="3" spans="1:31" x14ac:dyDescent="0.25">
      <c r="A3" s="22"/>
      <c r="B3" s="90" t="s">
        <v>16</v>
      </c>
      <c r="C3" s="82"/>
      <c r="D3" s="85"/>
      <c r="E3" s="85"/>
      <c r="F3" s="101"/>
      <c r="G3" s="85"/>
      <c r="H3" s="102"/>
      <c r="I3" s="35"/>
      <c r="J3" s="35"/>
      <c r="K3" s="35"/>
      <c r="L3" s="35"/>
      <c r="M3" s="37"/>
      <c r="N3" s="48"/>
      <c r="O3" s="93"/>
      <c r="P3" s="93"/>
      <c r="Q3" s="48"/>
      <c r="R3" s="48"/>
      <c r="S3" s="48"/>
      <c r="T3" s="48"/>
      <c r="U3" s="55"/>
      <c r="AB3" s="18"/>
      <c r="AC3" s="18"/>
      <c r="AD3" s="18"/>
      <c r="AE3" s="18"/>
    </row>
    <row r="4" spans="1:31" ht="15.75" thickBot="1" x14ac:dyDescent="0.3">
      <c r="A4" s="22"/>
      <c r="B4" s="91" t="s">
        <v>17</v>
      </c>
      <c r="C4" s="88"/>
      <c r="D4" s="89"/>
      <c r="E4" s="89"/>
      <c r="F4" s="103"/>
      <c r="G4" s="89"/>
      <c r="H4" s="104"/>
      <c r="I4" s="38"/>
      <c r="J4" s="38"/>
      <c r="K4" s="38"/>
      <c r="L4" s="38"/>
      <c r="M4" s="39"/>
      <c r="N4" s="48"/>
      <c r="O4" s="93"/>
      <c r="P4" s="93"/>
      <c r="Q4" s="48"/>
      <c r="R4" s="48"/>
      <c r="S4" s="48"/>
      <c r="T4" s="48"/>
      <c r="U4" s="55"/>
      <c r="AB4" s="18"/>
      <c r="AC4" s="18"/>
      <c r="AD4" s="18"/>
      <c r="AE4" s="18"/>
    </row>
    <row r="5" spans="1:31" ht="15.75" thickBot="1" x14ac:dyDescent="0.3">
      <c r="C5" s="55"/>
      <c r="D5" s="49"/>
      <c r="E5" s="49"/>
      <c r="F5" s="105"/>
      <c r="G5" s="49"/>
      <c r="H5" s="106"/>
      <c r="I5" s="56"/>
      <c r="N5" s="22"/>
      <c r="O5" s="94"/>
      <c r="P5" s="57"/>
      <c r="Q5" s="57"/>
      <c r="R5" s="57"/>
      <c r="S5" s="57"/>
      <c r="T5" s="57"/>
      <c r="U5" s="57"/>
      <c r="V5" s="57"/>
    </row>
    <row r="6" spans="1:31" x14ac:dyDescent="0.25">
      <c r="B6" s="1" t="s">
        <v>0</v>
      </c>
      <c r="C6" s="51"/>
      <c r="D6" s="52"/>
      <c r="E6" s="52"/>
      <c r="F6" s="107"/>
      <c r="G6" s="52"/>
      <c r="H6" s="108"/>
      <c r="I6" s="58"/>
      <c r="J6" s="83"/>
      <c r="K6" s="5"/>
      <c r="L6" s="5"/>
      <c r="M6" s="6"/>
      <c r="N6" s="22"/>
      <c r="O6" s="43" t="s">
        <v>4</v>
      </c>
    </row>
    <row r="7" spans="1:31" x14ac:dyDescent="0.25">
      <c r="B7" s="2" t="s">
        <v>18</v>
      </c>
      <c r="C7" s="53"/>
      <c r="D7" s="50"/>
      <c r="E7" s="50"/>
      <c r="F7" s="109"/>
      <c r="G7" s="50"/>
      <c r="H7" s="110"/>
      <c r="I7" s="61"/>
      <c r="J7" s="9"/>
      <c r="K7" s="7"/>
      <c r="L7" s="7"/>
      <c r="M7" s="8"/>
      <c r="N7" s="22"/>
      <c r="O7" s="62" t="s">
        <v>30</v>
      </c>
      <c r="Q7" s="62" t="s">
        <v>31</v>
      </c>
      <c r="R7" s="62"/>
    </row>
    <row r="8" spans="1:31" x14ac:dyDescent="0.25">
      <c r="B8" s="2" t="s">
        <v>29</v>
      </c>
      <c r="C8" s="53"/>
      <c r="D8" s="50"/>
      <c r="E8" s="50"/>
      <c r="F8" s="109"/>
      <c r="G8" s="50"/>
      <c r="H8" s="110"/>
      <c r="I8" s="61"/>
      <c r="J8" s="9"/>
      <c r="K8" s="7"/>
      <c r="L8" s="7"/>
      <c r="M8" s="8"/>
      <c r="N8" s="22"/>
      <c r="O8" s="95"/>
      <c r="Q8" s="64" t="s">
        <v>7</v>
      </c>
      <c r="R8" s="64"/>
      <c r="S8" s="65"/>
      <c r="T8" s="65"/>
      <c r="U8" s="44">
        <f ca="1">SUM($R:$R)</f>
        <v>-4.2452811328530515E-6</v>
      </c>
    </row>
    <row r="9" spans="1:31" x14ac:dyDescent="0.25">
      <c r="B9" s="53" t="s">
        <v>28</v>
      </c>
      <c r="C9" s="7"/>
      <c r="D9" s="50"/>
      <c r="E9" s="50"/>
      <c r="F9" s="109"/>
      <c r="G9" s="50"/>
      <c r="H9" s="110"/>
      <c r="I9" s="61"/>
      <c r="J9" s="9"/>
      <c r="K9" s="7"/>
      <c r="L9" s="7"/>
      <c r="M9" s="8"/>
      <c r="N9" s="22"/>
      <c r="O9" s="95"/>
      <c r="Q9" s="64" t="s">
        <v>9</v>
      </c>
      <c r="R9" s="64"/>
      <c r="S9" s="65"/>
      <c r="T9" s="65"/>
      <c r="U9" s="45">
        <f ca="1">IF(ISERROR(L15),0.001,L15+0.000001)</f>
        <v>4.6346069394199184E-2</v>
      </c>
    </row>
    <row r="10" spans="1:31" s="10" customFormat="1" ht="17.25" customHeight="1" thickBot="1" x14ac:dyDescent="0.4">
      <c r="A10" s="10" t="s">
        <v>1</v>
      </c>
      <c r="B10" s="3" t="s">
        <v>27</v>
      </c>
      <c r="C10" s="24"/>
      <c r="D10" s="54"/>
      <c r="E10" s="54"/>
      <c r="F10" s="111"/>
      <c r="G10" s="54"/>
      <c r="H10" s="112"/>
      <c r="I10" s="66"/>
      <c r="J10" s="24"/>
      <c r="K10" s="25"/>
      <c r="L10" s="26"/>
      <c r="M10" s="27"/>
      <c r="N10" s="23"/>
      <c r="O10" s="96"/>
      <c r="P10" s="97"/>
      <c r="Q10" s="64" t="s">
        <v>8</v>
      </c>
      <c r="R10" s="64"/>
      <c r="S10" s="59"/>
      <c r="T10" s="59"/>
      <c r="U10" s="44">
        <f ca="1">SUM($T:$T)</f>
        <v>2.1876272712972877E-4</v>
      </c>
    </row>
    <row r="11" spans="1:31" ht="15.75" customHeight="1" x14ac:dyDescent="0.35">
      <c r="B11" s="21"/>
      <c r="C11" s="29" t="s">
        <v>2</v>
      </c>
      <c r="D11" s="30"/>
      <c r="E11" s="30"/>
      <c r="F11" s="113"/>
      <c r="G11" s="30"/>
      <c r="H11" s="114"/>
      <c r="I11" s="67"/>
      <c r="J11" s="123"/>
      <c r="K11" s="122" t="s">
        <v>23</v>
      </c>
      <c r="L11" s="119"/>
      <c r="M11" s="120"/>
      <c r="N11" s="23"/>
      <c r="O11" s="96"/>
      <c r="P11" s="65"/>
      <c r="Q11" s="64" t="s">
        <v>5</v>
      </c>
      <c r="R11" s="64"/>
      <c r="S11" s="65"/>
      <c r="T11" s="65"/>
      <c r="U11" s="45">
        <f ca="1">IF(U8=U10,(U8*U9-U10*L15)/0.00001,(U8*U9-U10*L15)/(U8-U10))</f>
        <v>4.6345088430650681E-2</v>
      </c>
    </row>
    <row r="12" spans="1:31" ht="17.25" customHeight="1" x14ac:dyDescent="0.35">
      <c r="B12" s="14"/>
      <c r="C12" s="13" t="s">
        <v>24</v>
      </c>
      <c r="E12" s="98"/>
      <c r="F12" s="13" t="s">
        <v>19</v>
      </c>
      <c r="H12" s="115" t="s">
        <v>13</v>
      </c>
      <c r="J12" s="68"/>
      <c r="K12" s="72" t="s">
        <v>21</v>
      </c>
      <c r="L12" s="12"/>
      <c r="M12" s="70"/>
      <c r="N12" s="23"/>
      <c r="O12" s="96"/>
      <c r="Q12" s="64" t="s">
        <v>6</v>
      </c>
      <c r="R12" s="64"/>
      <c r="S12" s="65"/>
      <c r="T12" s="65"/>
      <c r="U12" s="45">
        <f ca="1">IF(OR(ISERROR(U11),U11&gt;10,U11&lt;=-1),0.001,U11)</f>
        <v>4.6345088430650681E-2</v>
      </c>
    </row>
    <row r="13" spans="1:31" ht="18" customHeight="1" x14ac:dyDescent="0.35">
      <c r="B13" s="14"/>
      <c r="C13" s="32" t="s">
        <v>25</v>
      </c>
      <c r="E13" s="98"/>
      <c r="F13" s="13" t="s">
        <v>20</v>
      </c>
      <c r="I13" s="73"/>
      <c r="J13" s="68"/>
      <c r="K13" s="72" t="s">
        <v>22</v>
      </c>
      <c r="L13" s="68"/>
      <c r="M13" s="70"/>
      <c r="P13" s="40"/>
      <c r="Q13" s="46" t="str">
        <f ca="1">CONCATENATE("             PV at ",TEXT(100*L15,"0.0000"),"%")</f>
        <v xml:space="preserve">             PV at 4.6345%</v>
      </c>
      <c r="R13" s="46"/>
      <c r="S13" s="46" t="str">
        <f ca="1">CONCATENATE("             PV at ",TEXT(100*U9,"0.0000"),"%")</f>
        <v xml:space="preserve">             PV at 4.6346%</v>
      </c>
      <c r="T13" s="46"/>
    </row>
    <row r="14" spans="1:31" ht="17.25" customHeight="1" thickBot="1" x14ac:dyDescent="0.35">
      <c r="B14" s="14"/>
      <c r="C14" s="28" t="s">
        <v>26</v>
      </c>
      <c r="D14" s="19">
        <v>40817</v>
      </c>
      <c r="E14" s="33"/>
      <c r="F14" s="116"/>
      <c r="G14" s="33"/>
      <c r="H14" s="33">
        <v>97</v>
      </c>
      <c r="J14" s="68"/>
      <c r="K14" s="68"/>
      <c r="L14" s="74" t="s">
        <v>3</v>
      </c>
      <c r="M14" s="70"/>
      <c r="Q14" s="65">
        <f ca="1">IF(ISBLANK(D14),"",H14/(1+$L$15)^((D14-$D$14)/365))</f>
        <v>97</v>
      </c>
      <c r="R14" s="65">
        <f ca="1">IF(ISERROR(Q14),1,Q14)</f>
        <v>97</v>
      </c>
      <c r="S14" s="65">
        <f ca="1">IF(ISBLANK(D14),"",H14/(1+$U$9)^((D14-$D$14)/365))</f>
        <v>97</v>
      </c>
      <c r="T14" s="65">
        <f ca="1">IF(ISERROR(S14),1,S14)</f>
        <v>97</v>
      </c>
    </row>
    <row r="15" spans="1:31" ht="15.75" thickBot="1" x14ac:dyDescent="0.3">
      <c r="B15" s="14"/>
      <c r="C15" s="15"/>
      <c r="D15" s="19">
        <v>40892</v>
      </c>
      <c r="E15" s="33"/>
      <c r="F15" s="116">
        <f>H14+E15</f>
        <v>97</v>
      </c>
      <c r="G15" s="33">
        <v>5</v>
      </c>
      <c r="H15" s="116">
        <f>F15+G15</f>
        <v>102</v>
      </c>
      <c r="J15" s="68"/>
      <c r="K15" s="75" t="s">
        <v>12</v>
      </c>
      <c r="L15" s="42">
        <f ca="1">U12</f>
        <v>4.6345088430650681E-2</v>
      </c>
      <c r="M15" s="70"/>
      <c r="O15" s="65">
        <f>IF(ISBLANK(D15),"",F15/H14)</f>
        <v>1</v>
      </c>
      <c r="P15" s="65">
        <f t="shared" ref="P15:P25" si="0">IF(ISBLANK(D15),"",LN(O15))</f>
        <v>0</v>
      </c>
      <c r="Q15" s="65">
        <f ca="1">IF(ISBLANK(D15),"",(IF(D15=MAX($D:$D),-F15,G15)/(1+$L$15)^((D15-$D$14)/365)))</f>
        <v>4.9536715596305338</v>
      </c>
      <c r="R15" s="65">
        <f t="shared" ref="R15:R25" ca="1" si="1">IF(ISERROR(Q15),1,Q15)</f>
        <v>4.9536715596305338</v>
      </c>
      <c r="S15" s="65">
        <f ca="1">IF(ISBLANK(D15),"",(IF(D15=MAX($D:$D),-F15,G15)/(1+$U$9)^((D15-$D$14)/365)))</f>
        <v>4.9536706053560939</v>
      </c>
      <c r="T15" s="65">
        <f t="shared" ref="T15" ca="1" si="2">IF(ISERROR(S15),1,S15)</f>
        <v>4.9536706053560939</v>
      </c>
    </row>
    <row r="16" spans="1:31" ht="15.75" customHeight="1" x14ac:dyDescent="0.25">
      <c r="B16" s="14"/>
      <c r="D16" s="19">
        <v>40909</v>
      </c>
      <c r="E16" s="33">
        <v>-0.7</v>
      </c>
      <c r="F16" s="116">
        <f>IF(ISBLANK(D16),"",H15+E16)</f>
        <v>101.3</v>
      </c>
      <c r="G16" s="33"/>
      <c r="H16" s="116">
        <f>IF(ISBLANK(D16),"",F16+G16)</f>
        <v>101.3</v>
      </c>
      <c r="I16" s="73"/>
      <c r="J16" s="68"/>
      <c r="K16" s="12"/>
      <c r="L16" s="12"/>
      <c r="M16" s="77"/>
      <c r="O16" s="65">
        <f t="shared" ref="O16:O25" si="3">IF(ISBLANK(D16),"",F16/H15)</f>
        <v>0.99313725490196081</v>
      </c>
      <c r="P16" s="65">
        <f t="shared" si="0"/>
        <v>-6.8864020296333598E-3</v>
      </c>
      <c r="Q16" s="65">
        <f ca="1">IF(ISBLANK(D16),"",(IF(D16=MAX($D:$D),-F16,G16)/(1+$L$15)^((D16-$D$14)/365)))</f>
        <v>0</v>
      </c>
      <c r="R16" s="65">
        <f t="shared" ca="1" si="1"/>
        <v>0</v>
      </c>
      <c r="S16" s="65">
        <f ca="1">IF(ISBLANK(D16),"",(IF(D16=MAX($D:$D),-F16,G16)/(1+$U$9)^((D16-$D$14)/365)))</f>
        <v>0</v>
      </c>
      <c r="T16" s="65">
        <f t="shared" ref="T16" ca="1" si="4">IF(ISERROR(S16),1,S16)</f>
        <v>0</v>
      </c>
    </row>
    <row r="17" spans="2:20" ht="16.5" customHeight="1" x14ac:dyDescent="0.35">
      <c r="B17" s="14"/>
      <c r="D17" s="19">
        <v>40957</v>
      </c>
      <c r="E17" s="33"/>
      <c r="F17" s="116">
        <f t="shared" ref="F17:F80" si="5">IF(ISBLANK(D17),"",H16+E17)</f>
        <v>101.3</v>
      </c>
      <c r="G17" s="33">
        <v>3</v>
      </c>
      <c r="H17" s="116">
        <f t="shared" ref="H17:H80" si="6">IF(ISBLANK(D17),"",F17+G17)</f>
        <v>104.3</v>
      </c>
      <c r="I17" s="73"/>
      <c r="J17" s="68"/>
      <c r="K17" s="69" t="s">
        <v>11</v>
      </c>
      <c r="L17" s="68"/>
      <c r="M17" s="11"/>
      <c r="O17" s="65">
        <f t="shared" si="3"/>
        <v>1</v>
      </c>
      <c r="P17" s="65">
        <f t="shared" si="0"/>
        <v>0</v>
      </c>
      <c r="Q17" s="65">
        <f ca="1">IF(ISBLANK(D17),"",(IF(D17=MAX($D:$D),-F17,G17)/(1+$L$15)^((D17-$D$14)/365)))</f>
        <v>2.9483205693609</v>
      </c>
      <c r="R17" s="65">
        <f t="shared" ca="1" si="1"/>
        <v>2.9483205693609</v>
      </c>
      <c r="S17" s="65">
        <f ca="1">IF(ISBLANK(D17),"",(IF(D17=MAX($D:$D),-F17,G17)/(1+$U$9)^((D17-$D$14)/365)))</f>
        <v>2.9483195091615788</v>
      </c>
      <c r="T17" s="65">
        <f t="shared" ref="T17" ca="1" si="7">IF(ISERROR(S17),1,S17)</f>
        <v>2.9483195091615788</v>
      </c>
    </row>
    <row r="18" spans="2:20" ht="15.75" customHeight="1" x14ac:dyDescent="0.35">
      <c r="B18" s="14"/>
      <c r="D18" s="19">
        <v>41000</v>
      </c>
      <c r="E18" s="33">
        <v>3.7</v>
      </c>
      <c r="F18" s="116">
        <f t="shared" si="5"/>
        <v>108</v>
      </c>
      <c r="G18" s="33"/>
      <c r="H18" s="116">
        <f t="shared" si="6"/>
        <v>108</v>
      </c>
      <c r="I18" s="73"/>
      <c r="J18" s="68"/>
      <c r="K18" s="72" t="s">
        <v>10</v>
      </c>
      <c r="L18" s="68"/>
      <c r="M18" s="70"/>
      <c r="O18" s="65">
        <f t="shared" si="3"/>
        <v>1.0354745925215725</v>
      </c>
      <c r="P18" s="65">
        <f t="shared" si="0"/>
        <v>3.4859865117493019E-2</v>
      </c>
      <c r="Q18" s="65">
        <f ca="1">IF(ISBLANK(D18),"",(IF(D18=MAX($D:$D),-F18,G18)/(1+$L$15)^((D18-$D$14)/365)))</f>
        <v>0</v>
      </c>
      <c r="R18" s="65">
        <f t="shared" ca="1" si="1"/>
        <v>0</v>
      </c>
      <c r="S18" s="65">
        <f ca="1">IF(ISBLANK(D18),"",(IF(D18=MAX($D:$D),-F18,G18)/(1+$U$9)^((D18-$D$14)/365)))</f>
        <v>0</v>
      </c>
      <c r="T18" s="65">
        <f t="shared" ref="T18" ca="1" si="8">IF(ISERROR(S18),1,S18)</f>
        <v>0</v>
      </c>
    </row>
    <row r="19" spans="2:20" ht="16.5" customHeight="1" thickBot="1" x14ac:dyDescent="0.35">
      <c r="B19" s="14"/>
      <c r="C19" s="15"/>
      <c r="D19" s="19">
        <v>41091</v>
      </c>
      <c r="E19" s="33">
        <v>1.1000000000000001</v>
      </c>
      <c r="F19" s="116">
        <f t="shared" si="5"/>
        <v>109.1</v>
      </c>
      <c r="G19" s="33">
        <v>5</v>
      </c>
      <c r="H19" s="116">
        <f t="shared" si="6"/>
        <v>114.1</v>
      </c>
      <c r="J19" s="68"/>
      <c r="K19" s="68"/>
      <c r="L19" s="74" t="s">
        <v>3</v>
      </c>
      <c r="M19" s="70"/>
      <c r="O19" s="65">
        <f t="shared" si="3"/>
        <v>1.0101851851851851</v>
      </c>
      <c r="P19" s="65">
        <f t="shared" si="0"/>
        <v>1.0133665714805333E-2</v>
      </c>
      <c r="Q19" s="65">
        <f ca="1">IF(ISBLANK(D19),"",(IF(D19=MAX($D:$D),-F19,G19)/(1+$L$15)^((D19-$D$14)/365)))</f>
        <v>4.8328166984066412</v>
      </c>
      <c r="R19" s="65">
        <f t="shared" ca="1" si="1"/>
        <v>4.8328166984066412</v>
      </c>
      <c r="S19" s="65">
        <f ca="1">IF(ISBLANK(D19),"",(IF(D19=MAX($D:$D),-F19,G19)/(1+$U$9)^((D19-$D$14)/365)))</f>
        <v>4.832813297179821</v>
      </c>
      <c r="T19" s="65">
        <f t="shared" ref="T19" ca="1" si="9">IF(ISERROR(S19),1,S19)</f>
        <v>4.832813297179821</v>
      </c>
    </row>
    <row r="20" spans="2:20" ht="15.75" thickBot="1" x14ac:dyDescent="0.3">
      <c r="B20" s="14"/>
      <c r="C20" s="15"/>
      <c r="D20" s="19">
        <v>41183</v>
      </c>
      <c r="E20" s="33">
        <v>-2.7</v>
      </c>
      <c r="F20" s="116">
        <f t="shared" si="5"/>
        <v>111.39999999999999</v>
      </c>
      <c r="G20" s="33"/>
      <c r="H20" s="116">
        <f t="shared" si="6"/>
        <v>111.39999999999999</v>
      </c>
      <c r="J20" s="12"/>
      <c r="K20" s="80" t="s">
        <v>11</v>
      </c>
      <c r="L20" s="117">
        <f>EXP(SUM($P:$P))^(365/(MAX($D:$D)-D14))-1</f>
        <v>4.5576367331040091E-2</v>
      </c>
      <c r="M20" s="70"/>
      <c r="O20" s="65">
        <f t="shared" si="3"/>
        <v>0.97633654688869409</v>
      </c>
      <c r="P20" s="65">
        <f t="shared" si="0"/>
        <v>-2.3947929374846348E-2</v>
      </c>
      <c r="Q20" s="65">
        <f ca="1">IF(ISBLANK(D20),"",(IF(D20=MAX($D:$D),-F20,G20)/(1+$L$15)^((D20-$D$14)/365)))</f>
        <v>0</v>
      </c>
      <c r="R20" s="65">
        <f t="shared" ca="1" si="1"/>
        <v>0</v>
      </c>
      <c r="S20" s="65">
        <f ca="1">IF(ISBLANK(D20),"",(IF(D20=MAX($D:$D),-F20,G20)/(1+$U$9)^((D20-$D$14)/365)))</f>
        <v>0</v>
      </c>
      <c r="T20" s="65">
        <f t="shared" ref="T20" ca="1" si="10">IF(ISERROR(S20),1,S20)</f>
        <v>0</v>
      </c>
    </row>
    <row r="21" spans="2:20" x14ac:dyDescent="0.25">
      <c r="B21" s="14"/>
      <c r="C21" s="15"/>
      <c r="D21" s="19">
        <v>41199</v>
      </c>
      <c r="E21" s="33"/>
      <c r="F21" s="116">
        <f t="shared" si="5"/>
        <v>111.39999999999999</v>
      </c>
      <c r="G21" s="33">
        <v>5</v>
      </c>
      <c r="H21" s="116">
        <f t="shared" si="6"/>
        <v>116.39999999999999</v>
      </c>
      <c r="J21" s="12"/>
      <c r="K21" s="12"/>
      <c r="L21" s="12"/>
      <c r="M21" s="11"/>
      <c r="O21" s="65">
        <f t="shared" si="3"/>
        <v>1</v>
      </c>
      <c r="P21" s="65">
        <f t="shared" si="0"/>
        <v>0</v>
      </c>
      <c r="Q21" s="65">
        <f ca="1">IF(ISBLANK(D21),"",(IF(D21=MAX($D:$D),-F21,G21)/(1+$L$15)^((D21-$D$14)/365)))</f>
        <v>4.7684660748556835</v>
      </c>
      <c r="R21" s="65">
        <f t="shared" ca="1" si="1"/>
        <v>4.7684660748556835</v>
      </c>
      <c r="S21" s="65">
        <f ca="1">IF(ISBLANK(D21),"",(IF(D21=MAX($D:$D),-F21,G21)/(1+$U$9)^((D21-$D$14)/365)))</f>
        <v>4.7684613961394176</v>
      </c>
      <c r="T21" s="65">
        <f t="shared" ref="T21" ca="1" si="11">IF(ISERROR(S21),1,S21)</f>
        <v>4.7684613961394176</v>
      </c>
    </row>
    <row r="22" spans="2:20" ht="15.75" thickBot="1" x14ac:dyDescent="0.3">
      <c r="B22" s="14"/>
      <c r="C22" s="15"/>
      <c r="D22" s="19">
        <v>41212</v>
      </c>
      <c r="E22" s="33">
        <v>1.8</v>
      </c>
      <c r="F22" s="116">
        <f t="shared" si="5"/>
        <v>118.19999999999999</v>
      </c>
      <c r="G22" s="33"/>
      <c r="H22" s="116">
        <f t="shared" si="6"/>
        <v>118.19999999999999</v>
      </c>
      <c r="J22" s="76" t="s">
        <v>32</v>
      </c>
      <c r="K22" s="92"/>
      <c r="L22" s="78"/>
      <c r="M22" s="79"/>
      <c r="O22" s="65">
        <f t="shared" si="3"/>
        <v>1.0154639175257731</v>
      </c>
      <c r="P22" s="65">
        <f t="shared" si="0"/>
        <v>1.5345569674660321E-2</v>
      </c>
      <c r="Q22" s="65">
        <f ca="1">IF(ISBLANK(D22),"",(IF(D22=MAX($D:$D),-F22,G22)/(1+$L$15)^((D22-$D$14)/365)))</f>
        <v>0</v>
      </c>
      <c r="R22" s="65">
        <f t="shared" ca="1" si="1"/>
        <v>0</v>
      </c>
      <c r="S22" s="65">
        <f ca="1">IF(ISBLANK(D22),"",(IF(D22=MAX($D:$D),-F22,G22)/(1+$U$9)^((D22-$D$14)/365)))</f>
        <v>0</v>
      </c>
      <c r="T22" s="65">
        <f t="shared" ref="T22" ca="1" si="12">IF(ISERROR(S22),1,S22)</f>
        <v>0</v>
      </c>
    </row>
    <row r="23" spans="2:20" x14ac:dyDescent="0.25">
      <c r="B23" s="14"/>
      <c r="C23" s="15"/>
      <c r="D23" s="19">
        <v>41275</v>
      </c>
      <c r="E23" s="33">
        <v>3.3</v>
      </c>
      <c r="F23" s="116">
        <f t="shared" si="5"/>
        <v>121.49999999999999</v>
      </c>
      <c r="G23" s="33">
        <v>-1</v>
      </c>
      <c r="H23" s="116">
        <f t="shared" si="6"/>
        <v>120.49999999999999</v>
      </c>
      <c r="J23" s="11"/>
      <c r="K23" s="124"/>
      <c r="O23" s="65">
        <f t="shared" si="3"/>
        <v>1.0279187817258884</v>
      </c>
      <c r="P23" s="65">
        <f t="shared" si="0"/>
        <v>2.7536157808605351E-2</v>
      </c>
      <c r="Q23" s="65">
        <f ca="1">IF(ISBLANK(D23),"",(IF(D23=MAX($D:$D),-F23,G23)/(1+$L$15)^((D23-$D$14)/365)))</f>
        <v>-0.94473932429243368</v>
      </c>
      <c r="R23" s="65">
        <f t="shared" ca="1" si="1"/>
        <v>-0.94473932429243368</v>
      </c>
      <c r="S23" s="65">
        <f ca="1">IF(ISBLANK(D23),"",(IF(D23=MAX($D:$D),-F23,G23)/(1+$U$9)^((D23-$D$14)/365)))</f>
        <v>-0.94473821291371263</v>
      </c>
      <c r="T23" s="65">
        <f t="shared" ref="T23" ca="1" si="13">IF(ISERROR(S23),1,S23)</f>
        <v>-0.94473821291371263</v>
      </c>
    </row>
    <row r="24" spans="2:20" x14ac:dyDescent="0.25">
      <c r="B24" s="14"/>
      <c r="C24" s="15"/>
      <c r="D24" s="19">
        <v>41365</v>
      </c>
      <c r="E24" s="33">
        <v>3.7</v>
      </c>
      <c r="F24" s="116">
        <f t="shared" si="5"/>
        <v>124.19999999999999</v>
      </c>
      <c r="G24" s="33">
        <v>6</v>
      </c>
      <c r="H24" s="116">
        <f t="shared" si="6"/>
        <v>130.19999999999999</v>
      </c>
      <c r="J24" s="12"/>
      <c r="K24" s="31"/>
      <c r="L24" s="121"/>
      <c r="M24" s="23"/>
      <c r="O24" s="65">
        <f t="shared" si="3"/>
        <v>1.0307053941908715</v>
      </c>
      <c r="P24" s="65">
        <f t="shared" si="0"/>
        <v>3.0243416568668816E-2</v>
      </c>
      <c r="Q24" s="65">
        <f ca="1">IF(ISBLANK(D24),"",(IF(D24=MAX($D:$D),-F24,G24)/(1+$L$15)^((D24-$D$14)/365)))</f>
        <v>5.605468137695536</v>
      </c>
      <c r="R24" s="65">
        <f t="shared" ca="1" si="1"/>
        <v>5.605468137695536</v>
      </c>
      <c r="S24" s="65">
        <f ca="1">IF(ISBLANK(D24),"",(IF(D24=MAX($D:$D),-F24,G24)/(1+$U$9)^((D24-$D$14)/365)))</f>
        <v>5.6054602476955413</v>
      </c>
      <c r="T24" s="65">
        <f t="shared" ref="T24" ca="1" si="14">IF(ISERROR(S24),1,S24)</f>
        <v>5.6054602476955413</v>
      </c>
    </row>
    <row r="25" spans="2:20" x14ac:dyDescent="0.25">
      <c r="B25" s="14"/>
      <c r="C25" s="15"/>
      <c r="D25" s="19">
        <v>41456</v>
      </c>
      <c r="E25" s="33">
        <v>-1.2</v>
      </c>
      <c r="F25" s="116">
        <f t="shared" si="5"/>
        <v>129</v>
      </c>
      <c r="G25" s="33"/>
      <c r="H25" s="116">
        <f t="shared" si="6"/>
        <v>129</v>
      </c>
      <c r="J25" s="12"/>
      <c r="K25" s="31"/>
      <c r="L25" s="121"/>
      <c r="M25" s="81"/>
      <c r="O25" s="65">
        <f t="shared" si="3"/>
        <v>0.99078341013824889</v>
      </c>
      <c r="P25" s="65">
        <f t="shared" si="0"/>
        <v>-9.2593254127967123E-3</v>
      </c>
      <c r="Q25" s="65">
        <f ca="1">IF(ISBLANK(D25),"",(IF(D25=MAX($D:$D),-F25,G25)/(1+$L$15)^((D25-$D$14)/365)))</f>
        <v>-119.16400449291666</v>
      </c>
      <c r="R25" s="65">
        <f t="shared" ca="1" si="1"/>
        <v>-119.16400449291666</v>
      </c>
      <c r="S25" s="65">
        <f ca="1">IF(ISBLANK(D25),"",(IF(D25=MAX($D:$D),-F25,G25)/(1+$U$9)^((D25-$D$14)/365)))</f>
        <v>-119.1638089102097</v>
      </c>
      <c r="T25" s="65">
        <f t="shared" ref="T25:T88" ca="1" si="15">IF(ISERROR(S25),1,S25)</f>
        <v>-119.1638089102097</v>
      </c>
    </row>
    <row r="26" spans="2:20" x14ac:dyDescent="0.25">
      <c r="B26" s="14"/>
      <c r="C26" s="15"/>
      <c r="E26" s="33"/>
      <c r="F26" s="116" t="str">
        <f t="shared" si="5"/>
        <v/>
      </c>
      <c r="G26" s="33"/>
      <c r="H26" s="116" t="str">
        <f t="shared" si="6"/>
        <v/>
      </c>
      <c r="J26" s="12"/>
      <c r="K26" s="31"/>
      <c r="L26" s="121"/>
      <c r="M26" s="121"/>
      <c r="O26" s="65" t="str">
        <f t="shared" ref="O26:O89" si="16">IF(ISBLANK(D26),"",F26/H25)</f>
        <v/>
      </c>
      <c r="P26" s="65" t="str">
        <f t="shared" ref="P26:P89" si="17">IF(ISBLANK(D26),"",LN(O26))</f>
        <v/>
      </c>
      <c r="Q26" s="65" t="str">
        <f>IF(ISBLANK(D26),"",(IF(D26=MAX($D:$D),-F26,G26)/(1+$L$15)^((D26-$D$14)/365)))</f>
        <v/>
      </c>
      <c r="R26" s="65" t="str">
        <f t="shared" ref="R26:T26" si="18">IF(ISERROR(Q26),1,Q26)</f>
        <v/>
      </c>
      <c r="S26" s="65" t="str">
        <f>IF(ISBLANK(D26),"",(IF(D26=MAX($D:$D),-F26,G26)/(1+$U$9)^((D26-$D$14)/365)))</f>
        <v/>
      </c>
      <c r="T26" s="65" t="str">
        <f t="shared" si="15"/>
        <v/>
      </c>
    </row>
    <row r="27" spans="2:20" x14ac:dyDescent="0.25">
      <c r="B27" s="14"/>
      <c r="C27" s="15"/>
      <c r="E27" s="33"/>
      <c r="F27" s="116" t="str">
        <f t="shared" si="5"/>
        <v/>
      </c>
      <c r="G27" s="33"/>
      <c r="H27" s="116" t="str">
        <f t="shared" si="6"/>
        <v/>
      </c>
      <c r="J27" s="12"/>
      <c r="K27" s="31"/>
      <c r="L27" s="55"/>
      <c r="M27" s="22"/>
      <c r="O27" s="65" t="str">
        <f t="shared" si="16"/>
        <v/>
      </c>
      <c r="P27" s="65" t="str">
        <f t="shared" si="17"/>
        <v/>
      </c>
      <c r="Q27" s="65" t="str">
        <f>IF(ISBLANK(D27),"",(IF(D27=MAX($D:$D),-F27,G27)/(1+$L$15)^((D27-$D$14)/365)))</f>
        <v/>
      </c>
      <c r="R27" s="65" t="str">
        <f t="shared" ref="R27:T27" si="19">IF(ISERROR(Q27),1,Q27)</f>
        <v/>
      </c>
      <c r="S27" s="65" t="str">
        <f>IF(ISBLANK(D27),"",(IF(D27=MAX($D:$D),-F27,G27)/(1+$U$9)^((D27-$D$14)/365)))</f>
        <v/>
      </c>
      <c r="T27" s="65" t="str">
        <f t="shared" si="15"/>
        <v/>
      </c>
    </row>
    <row r="28" spans="2:20" x14ac:dyDescent="0.25">
      <c r="B28" s="14"/>
      <c r="C28" s="15"/>
      <c r="E28" s="33"/>
      <c r="F28" s="116" t="str">
        <f t="shared" si="5"/>
        <v/>
      </c>
      <c r="G28" s="33"/>
      <c r="H28" s="116" t="str">
        <f t="shared" si="6"/>
        <v/>
      </c>
      <c r="J28" s="12"/>
      <c r="K28" s="31"/>
      <c r="L28" s="55"/>
      <c r="M28" s="22"/>
      <c r="O28" s="65" t="str">
        <f t="shared" si="16"/>
        <v/>
      </c>
      <c r="P28" s="65" t="str">
        <f t="shared" si="17"/>
        <v/>
      </c>
      <c r="Q28" s="65" t="str">
        <f>IF(ISBLANK(D28),"",(IF(D28=MAX($D:$D),-F28,G28)/(1+$L$15)^((D28-$D$14)/365)))</f>
        <v/>
      </c>
      <c r="R28" s="65" t="str">
        <f t="shared" ref="R28:T28" si="20">IF(ISERROR(Q28),1,Q28)</f>
        <v/>
      </c>
      <c r="S28" s="65" t="str">
        <f>IF(ISBLANK(D28),"",(IF(D28=MAX($D:$D),-F28,G28)/(1+$U$9)^((D28-$D$14)/365)))</f>
        <v/>
      </c>
      <c r="T28" s="65" t="str">
        <f t="shared" si="15"/>
        <v/>
      </c>
    </row>
    <row r="29" spans="2:20" x14ac:dyDescent="0.25">
      <c r="B29" s="14"/>
      <c r="C29" s="15"/>
      <c r="E29" s="33"/>
      <c r="F29" s="116" t="str">
        <f t="shared" si="5"/>
        <v/>
      </c>
      <c r="G29" s="33"/>
      <c r="H29" s="116" t="str">
        <f t="shared" si="6"/>
        <v/>
      </c>
      <c r="J29" s="12"/>
      <c r="K29" s="31"/>
      <c r="L29" s="22"/>
      <c r="M29" s="22"/>
      <c r="O29" s="65" t="str">
        <f t="shared" si="16"/>
        <v/>
      </c>
      <c r="P29" s="65" t="str">
        <f t="shared" si="17"/>
        <v/>
      </c>
      <c r="Q29" s="65" t="str">
        <f>IF(ISBLANK(D29),"",(IF(D29=MAX($D:$D),-F29,G29)/(1+$L$15)^((D29-$D$14)/365)))</f>
        <v/>
      </c>
      <c r="R29" s="65" t="str">
        <f t="shared" ref="R29:T29" si="21">IF(ISERROR(Q29),1,Q29)</f>
        <v/>
      </c>
      <c r="S29" s="65" t="str">
        <f>IF(ISBLANK(D29),"",(IF(D29=MAX($D:$D),-F29,G29)/(1+$U$9)^((D29-$D$14)/365)))</f>
        <v/>
      </c>
      <c r="T29" s="65" t="str">
        <f t="shared" si="15"/>
        <v/>
      </c>
    </row>
    <row r="30" spans="2:20" x14ac:dyDescent="0.25">
      <c r="B30" s="14"/>
      <c r="C30" s="15"/>
      <c r="E30" s="33"/>
      <c r="F30" s="116" t="str">
        <f t="shared" si="5"/>
        <v/>
      </c>
      <c r="G30" s="33"/>
      <c r="H30" s="116" t="str">
        <f t="shared" si="6"/>
        <v/>
      </c>
      <c r="J30" s="12"/>
      <c r="K30" s="31"/>
      <c r="L30" s="22"/>
      <c r="M30" s="22"/>
      <c r="O30" s="65" t="str">
        <f t="shared" si="16"/>
        <v/>
      </c>
      <c r="P30" s="65" t="str">
        <f t="shared" si="17"/>
        <v/>
      </c>
      <c r="Q30" s="65" t="str">
        <f>IF(ISBLANK(D30),"",(IF(D30=MAX($D:$D),-F30,G30)/(1+$L$15)^((D30-$D$14)/365)))</f>
        <v/>
      </c>
      <c r="R30" s="65" t="str">
        <f t="shared" ref="R30:T30" si="22">IF(ISERROR(Q30),1,Q30)</f>
        <v/>
      </c>
      <c r="S30" s="65" t="str">
        <f>IF(ISBLANK(D30),"",(IF(D30=MAX($D:$D),-F30,G30)/(1+$U$9)^((D30-$D$14)/365)))</f>
        <v/>
      </c>
      <c r="T30" s="65" t="str">
        <f t="shared" si="15"/>
        <v/>
      </c>
    </row>
    <row r="31" spans="2:20" x14ac:dyDescent="0.25">
      <c r="B31" s="14"/>
      <c r="C31" s="15"/>
      <c r="E31" s="33"/>
      <c r="F31" s="116" t="str">
        <f t="shared" si="5"/>
        <v/>
      </c>
      <c r="G31" s="33"/>
      <c r="H31" s="116" t="str">
        <f t="shared" si="6"/>
        <v/>
      </c>
      <c r="J31" s="11"/>
      <c r="L31" s="22"/>
      <c r="M31" s="22"/>
      <c r="O31" s="65" t="str">
        <f t="shared" si="16"/>
        <v/>
      </c>
      <c r="P31" s="65" t="str">
        <f t="shared" si="17"/>
        <v/>
      </c>
      <c r="Q31" s="65" t="str">
        <f>IF(ISBLANK(D31),"",(IF(D31=MAX($D:$D),-F31,G31)/(1+$L$15)^((D31-$D$14)/365)))</f>
        <v/>
      </c>
      <c r="R31" s="65" t="str">
        <f t="shared" ref="R31:T31" si="23">IF(ISERROR(Q31),1,Q31)</f>
        <v/>
      </c>
      <c r="S31" s="65" t="str">
        <f>IF(ISBLANK(D31),"",(IF(D31=MAX($D:$D),-F31,G31)/(1+$U$9)^((D31-$D$14)/365)))</f>
        <v/>
      </c>
      <c r="T31" s="65" t="str">
        <f t="shared" si="15"/>
        <v/>
      </c>
    </row>
    <row r="32" spans="2:20" x14ac:dyDescent="0.25">
      <c r="B32" s="14"/>
      <c r="C32" s="15"/>
      <c r="E32" s="33"/>
      <c r="F32" s="116" t="str">
        <f t="shared" si="5"/>
        <v/>
      </c>
      <c r="G32" s="33"/>
      <c r="H32" s="116" t="str">
        <f t="shared" si="6"/>
        <v/>
      </c>
      <c r="J32" s="11"/>
      <c r="L32" s="22"/>
      <c r="M32" s="22"/>
      <c r="O32" s="65" t="str">
        <f t="shared" si="16"/>
        <v/>
      </c>
      <c r="P32" s="65" t="str">
        <f t="shared" si="17"/>
        <v/>
      </c>
      <c r="Q32" s="65" t="str">
        <f>IF(ISBLANK(D32),"",(IF(D32=MAX($D:$D),-F32,G32)/(1+$L$15)^((D32-$D$14)/365)))</f>
        <v/>
      </c>
      <c r="R32" s="65" t="str">
        <f t="shared" ref="R32:T32" si="24">IF(ISERROR(Q32),1,Q32)</f>
        <v/>
      </c>
      <c r="S32" s="65" t="str">
        <f>IF(ISBLANK(D32),"",(IF(D32=MAX($D:$D),-F32,G32)/(1+$U$9)^((D32-$D$14)/365)))</f>
        <v/>
      </c>
      <c r="T32" s="65" t="str">
        <f t="shared" si="15"/>
        <v/>
      </c>
    </row>
    <row r="33" spans="2:20" x14ac:dyDescent="0.25">
      <c r="B33" s="14"/>
      <c r="C33" s="15"/>
      <c r="E33" s="33"/>
      <c r="F33" s="116" t="str">
        <f t="shared" si="5"/>
        <v/>
      </c>
      <c r="G33" s="33"/>
      <c r="H33" s="116" t="str">
        <f t="shared" si="6"/>
        <v/>
      </c>
      <c r="J33" s="11"/>
      <c r="L33" s="41"/>
      <c r="M33" s="22"/>
      <c r="O33" s="65" t="str">
        <f t="shared" si="16"/>
        <v/>
      </c>
      <c r="P33" s="65" t="str">
        <f t="shared" si="17"/>
        <v/>
      </c>
      <c r="Q33" s="65" t="str">
        <f>IF(ISBLANK(D33),"",(IF(D33=MAX($D:$D),-F33,G33)/(1+$L$15)^((D33-$D$14)/365)))</f>
        <v/>
      </c>
      <c r="R33" s="65" t="str">
        <f t="shared" ref="R33:T33" si="25">IF(ISERROR(Q33),1,Q33)</f>
        <v/>
      </c>
      <c r="S33" s="65" t="str">
        <f>IF(ISBLANK(D33),"",(IF(D33=MAX($D:$D),-F33,G33)/(1+$U$9)^((D33-$D$14)/365)))</f>
        <v/>
      </c>
      <c r="T33" s="65" t="str">
        <f t="shared" si="15"/>
        <v/>
      </c>
    </row>
    <row r="34" spans="2:20" x14ac:dyDescent="0.25">
      <c r="B34" s="14"/>
      <c r="C34" s="15"/>
      <c r="E34" s="33"/>
      <c r="F34" s="116" t="str">
        <f t="shared" si="5"/>
        <v/>
      </c>
      <c r="G34" s="33"/>
      <c r="H34" s="116" t="str">
        <f t="shared" si="6"/>
        <v/>
      </c>
      <c r="J34" s="11"/>
      <c r="L34" s="22"/>
      <c r="M34" s="22"/>
      <c r="O34" s="65" t="str">
        <f t="shared" si="16"/>
        <v/>
      </c>
      <c r="P34" s="65" t="str">
        <f t="shared" si="17"/>
        <v/>
      </c>
      <c r="Q34" s="65" t="str">
        <f>IF(ISBLANK(D34),"",(IF(D34=MAX($D:$D),-F34,G34)/(1+$L$15)^((D34-$D$14)/365)))</f>
        <v/>
      </c>
      <c r="R34" s="65" t="str">
        <f t="shared" ref="R34:T34" si="26">IF(ISERROR(Q34),1,Q34)</f>
        <v/>
      </c>
      <c r="S34" s="65" t="str">
        <f>IF(ISBLANK(D34),"",(IF(D34=MAX($D:$D),-F34,G34)/(1+$U$9)^((D34-$D$14)/365)))</f>
        <v/>
      </c>
      <c r="T34" s="65" t="str">
        <f t="shared" si="15"/>
        <v/>
      </c>
    </row>
    <row r="35" spans="2:20" x14ac:dyDescent="0.25">
      <c r="B35" s="14"/>
      <c r="C35" s="15"/>
      <c r="E35" s="33"/>
      <c r="F35" s="116" t="str">
        <f t="shared" si="5"/>
        <v/>
      </c>
      <c r="G35" s="33"/>
      <c r="H35" s="116" t="str">
        <f t="shared" si="6"/>
        <v/>
      </c>
      <c r="J35" s="11"/>
      <c r="L35" s="22"/>
      <c r="M35" s="22"/>
      <c r="O35" s="65" t="str">
        <f t="shared" si="16"/>
        <v/>
      </c>
      <c r="P35" s="65" t="str">
        <f t="shared" si="17"/>
        <v/>
      </c>
      <c r="Q35" s="65" t="str">
        <f>IF(ISBLANK(D35),"",(IF(D35=MAX($D:$D),-F35,G35)/(1+$L$15)^((D35-$D$14)/365)))</f>
        <v/>
      </c>
      <c r="R35" s="65" t="str">
        <f t="shared" ref="R35:T35" si="27">IF(ISERROR(Q35),1,Q35)</f>
        <v/>
      </c>
      <c r="S35" s="65" t="str">
        <f>IF(ISBLANK(D35),"",(IF(D35=MAX($D:$D),-F35,G35)/(1+$U$9)^((D35-$D$14)/365)))</f>
        <v/>
      </c>
      <c r="T35" s="65" t="str">
        <f t="shared" si="15"/>
        <v/>
      </c>
    </row>
    <row r="36" spans="2:20" x14ac:dyDescent="0.25">
      <c r="B36" s="14"/>
      <c r="C36" s="15"/>
      <c r="E36" s="33"/>
      <c r="F36" s="116" t="str">
        <f t="shared" si="5"/>
        <v/>
      </c>
      <c r="G36" s="33"/>
      <c r="H36" s="116" t="str">
        <f t="shared" si="6"/>
        <v/>
      </c>
      <c r="J36" s="11"/>
      <c r="O36" s="65" t="str">
        <f t="shared" si="16"/>
        <v/>
      </c>
      <c r="P36" s="65" t="str">
        <f t="shared" si="17"/>
        <v/>
      </c>
      <c r="Q36" s="65" t="str">
        <f>IF(ISBLANK(D36),"",(IF(D36=MAX($D:$D),-F36,G36)/(1+$L$15)^((D36-$D$14)/365)))</f>
        <v/>
      </c>
      <c r="R36" s="65" t="str">
        <f t="shared" ref="R36:T36" si="28">IF(ISERROR(Q36),1,Q36)</f>
        <v/>
      </c>
      <c r="S36" s="65" t="str">
        <f>IF(ISBLANK(D36),"",(IF(D36=MAX($D:$D),-F36,G36)/(1+$U$9)^((D36-$D$14)/365)))</f>
        <v/>
      </c>
      <c r="T36" s="65" t="str">
        <f t="shared" si="15"/>
        <v/>
      </c>
    </row>
    <row r="37" spans="2:20" x14ac:dyDescent="0.25">
      <c r="B37" s="14"/>
      <c r="C37" s="15"/>
      <c r="E37" s="33"/>
      <c r="F37" s="116" t="str">
        <f t="shared" si="5"/>
        <v/>
      </c>
      <c r="G37" s="33"/>
      <c r="H37" s="116" t="str">
        <f t="shared" si="6"/>
        <v/>
      </c>
      <c r="J37" s="11"/>
      <c r="O37" s="65" t="str">
        <f t="shared" si="16"/>
        <v/>
      </c>
      <c r="P37" s="65" t="str">
        <f t="shared" si="17"/>
        <v/>
      </c>
      <c r="Q37" s="65" t="str">
        <f>IF(ISBLANK(D37),"",(IF(D37=MAX($D:$D),-F37,G37)/(1+$L$15)^((D37-$D$14)/365)))</f>
        <v/>
      </c>
      <c r="R37" s="65" t="str">
        <f t="shared" ref="R37:T37" si="29">IF(ISERROR(Q37),1,Q37)</f>
        <v/>
      </c>
      <c r="S37" s="65" t="str">
        <f>IF(ISBLANK(D37),"",(IF(D37=MAX($D:$D),-F37,G37)/(1+$U$9)^((D37-$D$14)/365)))</f>
        <v/>
      </c>
      <c r="T37" s="65" t="str">
        <f t="shared" si="15"/>
        <v/>
      </c>
    </row>
    <row r="38" spans="2:20" x14ac:dyDescent="0.25">
      <c r="B38" s="14"/>
      <c r="C38" s="15"/>
      <c r="E38" s="33"/>
      <c r="F38" s="116" t="str">
        <f t="shared" si="5"/>
        <v/>
      </c>
      <c r="G38" s="33"/>
      <c r="H38" s="116" t="str">
        <f t="shared" si="6"/>
        <v/>
      </c>
      <c r="J38" s="11"/>
      <c r="O38" s="65" t="str">
        <f t="shared" si="16"/>
        <v/>
      </c>
      <c r="P38" s="65" t="str">
        <f t="shared" si="17"/>
        <v/>
      </c>
      <c r="Q38" s="65" t="str">
        <f>IF(ISBLANK(D38),"",(IF(D38=MAX($D:$D),-F38,G38)/(1+$L$15)^((D38-$D$14)/365)))</f>
        <v/>
      </c>
      <c r="R38" s="65" t="str">
        <f t="shared" ref="R38:T38" si="30">IF(ISERROR(Q38),1,Q38)</f>
        <v/>
      </c>
      <c r="S38" s="65" t="str">
        <f>IF(ISBLANK(D38),"",(IF(D38=MAX($D:$D),-F38,G38)/(1+$U$9)^((D38-$D$14)/365)))</f>
        <v/>
      </c>
      <c r="T38" s="65" t="str">
        <f t="shared" si="15"/>
        <v/>
      </c>
    </row>
    <row r="39" spans="2:20" x14ac:dyDescent="0.25">
      <c r="B39" s="14"/>
      <c r="C39" s="15"/>
      <c r="E39" s="33"/>
      <c r="F39" s="116" t="str">
        <f t="shared" si="5"/>
        <v/>
      </c>
      <c r="G39" s="33"/>
      <c r="H39" s="116" t="str">
        <f t="shared" si="6"/>
        <v/>
      </c>
      <c r="J39" s="11"/>
      <c r="O39" s="65" t="str">
        <f t="shared" si="16"/>
        <v/>
      </c>
      <c r="P39" s="65" t="str">
        <f t="shared" si="17"/>
        <v/>
      </c>
      <c r="Q39" s="65" t="str">
        <f>IF(ISBLANK(D39),"",(IF(D39=MAX($D:$D),-F39,G39)/(1+$L$15)^((D39-$D$14)/365)))</f>
        <v/>
      </c>
      <c r="R39" s="65" t="str">
        <f t="shared" ref="R39:T39" si="31">IF(ISERROR(Q39),1,Q39)</f>
        <v/>
      </c>
      <c r="S39" s="65" t="str">
        <f>IF(ISBLANK(D39),"",(IF(D39=MAX($D:$D),-F39,G39)/(1+$U$9)^((D39-$D$14)/365)))</f>
        <v/>
      </c>
      <c r="T39" s="65" t="str">
        <f t="shared" si="15"/>
        <v/>
      </c>
    </row>
    <row r="40" spans="2:20" x14ac:dyDescent="0.25">
      <c r="B40" s="14"/>
      <c r="C40" s="15"/>
      <c r="E40" s="33"/>
      <c r="F40" s="116" t="str">
        <f t="shared" si="5"/>
        <v/>
      </c>
      <c r="G40" s="33"/>
      <c r="H40" s="116" t="str">
        <f t="shared" si="6"/>
        <v/>
      </c>
      <c r="J40" s="11"/>
      <c r="O40" s="65" t="str">
        <f t="shared" si="16"/>
        <v/>
      </c>
      <c r="P40" s="65" t="str">
        <f t="shared" si="17"/>
        <v/>
      </c>
      <c r="Q40" s="65" t="str">
        <f>IF(ISBLANK(D40),"",(IF(D40=MAX($D:$D),-F40,G40)/(1+$L$15)^((D40-$D$14)/365)))</f>
        <v/>
      </c>
      <c r="R40" s="65" t="str">
        <f t="shared" ref="R40:T40" si="32">IF(ISERROR(Q40),1,Q40)</f>
        <v/>
      </c>
      <c r="S40" s="65" t="str">
        <f>IF(ISBLANK(D40),"",(IF(D40=MAX($D:$D),-F40,G40)/(1+$U$9)^((D40-$D$14)/365)))</f>
        <v/>
      </c>
      <c r="T40" s="65" t="str">
        <f t="shared" si="15"/>
        <v/>
      </c>
    </row>
    <row r="41" spans="2:20" x14ac:dyDescent="0.25">
      <c r="B41" s="14"/>
      <c r="C41" s="15"/>
      <c r="E41" s="33"/>
      <c r="F41" s="116" t="str">
        <f t="shared" si="5"/>
        <v/>
      </c>
      <c r="G41" s="33"/>
      <c r="H41" s="116" t="str">
        <f t="shared" si="6"/>
        <v/>
      </c>
      <c r="J41" s="11"/>
      <c r="O41" s="65" t="str">
        <f t="shared" si="16"/>
        <v/>
      </c>
      <c r="P41" s="65" t="str">
        <f t="shared" si="17"/>
        <v/>
      </c>
      <c r="Q41" s="65" t="str">
        <f>IF(ISBLANK(D41),"",(IF(D41=MAX($D:$D),-F41,G41)/(1+$L$15)^((D41-$D$14)/365)))</f>
        <v/>
      </c>
      <c r="R41" s="65" t="str">
        <f t="shared" ref="R41:T41" si="33">IF(ISERROR(Q41),1,Q41)</f>
        <v/>
      </c>
      <c r="S41" s="65" t="str">
        <f>IF(ISBLANK(D41),"",(IF(D41=MAX($D:$D),-F41,G41)/(1+$U$9)^((D41-$D$14)/365)))</f>
        <v/>
      </c>
      <c r="T41" s="65" t="str">
        <f t="shared" si="15"/>
        <v/>
      </c>
    </row>
    <row r="42" spans="2:20" x14ac:dyDescent="0.25">
      <c r="B42" s="14"/>
      <c r="C42" s="15"/>
      <c r="E42" s="33"/>
      <c r="F42" s="116" t="str">
        <f t="shared" si="5"/>
        <v/>
      </c>
      <c r="G42" s="33"/>
      <c r="H42" s="116" t="str">
        <f t="shared" si="6"/>
        <v/>
      </c>
      <c r="J42" s="11"/>
      <c r="O42" s="65" t="str">
        <f t="shared" si="16"/>
        <v/>
      </c>
      <c r="P42" s="65" t="str">
        <f t="shared" si="17"/>
        <v/>
      </c>
      <c r="Q42" s="65" t="str">
        <f>IF(ISBLANK(D42),"",(IF(D42=MAX($D:$D),-F42,G42)/(1+$L$15)^((D42-$D$14)/365)))</f>
        <v/>
      </c>
      <c r="R42" s="65" t="str">
        <f t="shared" ref="R42:T42" si="34">IF(ISERROR(Q42),1,Q42)</f>
        <v/>
      </c>
      <c r="S42" s="65" t="str">
        <f>IF(ISBLANK(D42),"",(IF(D42=MAX($D:$D),-F42,G42)/(1+$U$9)^((D42-$D$14)/365)))</f>
        <v/>
      </c>
      <c r="T42" s="65" t="str">
        <f t="shared" si="15"/>
        <v/>
      </c>
    </row>
    <row r="43" spans="2:20" x14ac:dyDescent="0.25">
      <c r="B43" s="14"/>
      <c r="C43" s="15"/>
      <c r="E43" s="33"/>
      <c r="F43" s="116" t="str">
        <f t="shared" si="5"/>
        <v/>
      </c>
      <c r="G43" s="33"/>
      <c r="H43" s="116" t="str">
        <f t="shared" si="6"/>
        <v/>
      </c>
      <c r="J43" s="11"/>
      <c r="O43" s="65" t="str">
        <f t="shared" si="16"/>
        <v/>
      </c>
      <c r="P43" s="65" t="str">
        <f t="shared" si="17"/>
        <v/>
      </c>
      <c r="Q43" s="65" t="str">
        <f>IF(ISBLANK(D43),"",(IF(D43=MAX($D:$D),-F43,G43)/(1+$L$15)^((D43-$D$14)/365)))</f>
        <v/>
      </c>
      <c r="R43" s="65" t="str">
        <f t="shared" ref="R43:T43" si="35">IF(ISERROR(Q43),1,Q43)</f>
        <v/>
      </c>
      <c r="S43" s="65" t="str">
        <f>IF(ISBLANK(D43),"",(IF(D43=MAX($D:$D),-F43,G43)/(1+$U$9)^((D43-$D$14)/365)))</f>
        <v/>
      </c>
      <c r="T43" s="65" t="str">
        <f t="shared" si="15"/>
        <v/>
      </c>
    </row>
    <row r="44" spans="2:20" x14ac:dyDescent="0.25">
      <c r="B44" s="14"/>
      <c r="C44" s="15"/>
      <c r="E44" s="33"/>
      <c r="F44" s="116" t="str">
        <f t="shared" si="5"/>
        <v/>
      </c>
      <c r="G44" s="33"/>
      <c r="H44" s="116" t="str">
        <f t="shared" si="6"/>
        <v/>
      </c>
      <c r="J44" s="11"/>
      <c r="O44" s="65" t="str">
        <f t="shared" si="16"/>
        <v/>
      </c>
      <c r="P44" s="65" t="str">
        <f t="shared" si="17"/>
        <v/>
      </c>
      <c r="Q44" s="65" t="str">
        <f>IF(ISBLANK(D44),"",(IF(D44=MAX($D:$D),-F44,G44)/(1+$L$15)^((D44-$D$14)/365)))</f>
        <v/>
      </c>
      <c r="R44" s="65" t="str">
        <f t="shared" ref="R44:T44" si="36">IF(ISERROR(Q44),1,Q44)</f>
        <v/>
      </c>
      <c r="S44" s="65" t="str">
        <f>IF(ISBLANK(D44),"",(IF(D44=MAX($D:$D),-F44,G44)/(1+$U$9)^((D44-$D$14)/365)))</f>
        <v/>
      </c>
      <c r="T44" s="65" t="str">
        <f t="shared" si="15"/>
        <v/>
      </c>
    </row>
    <row r="45" spans="2:20" x14ac:dyDescent="0.25">
      <c r="B45" s="14"/>
      <c r="C45" s="15"/>
      <c r="E45" s="33"/>
      <c r="F45" s="116" t="str">
        <f t="shared" si="5"/>
        <v/>
      </c>
      <c r="G45" s="33"/>
      <c r="H45" s="116" t="str">
        <f t="shared" si="6"/>
        <v/>
      </c>
      <c r="J45" s="11"/>
      <c r="O45" s="65" t="str">
        <f t="shared" si="16"/>
        <v/>
      </c>
      <c r="P45" s="65" t="str">
        <f t="shared" si="17"/>
        <v/>
      </c>
      <c r="Q45" s="65" t="str">
        <f>IF(ISBLANK(D45),"",(IF(D45=MAX($D:$D),-F45,G45)/(1+$L$15)^((D45-$D$14)/365)))</f>
        <v/>
      </c>
      <c r="R45" s="65" t="str">
        <f t="shared" ref="R45:T45" si="37">IF(ISERROR(Q45),1,Q45)</f>
        <v/>
      </c>
      <c r="S45" s="65" t="str">
        <f>IF(ISBLANK(D45),"",(IF(D45=MAX($D:$D),-F45,G45)/(1+$U$9)^((D45-$D$14)/365)))</f>
        <v/>
      </c>
      <c r="T45" s="65" t="str">
        <f t="shared" si="15"/>
        <v/>
      </c>
    </row>
    <row r="46" spans="2:20" x14ac:dyDescent="0.25">
      <c r="B46" s="14"/>
      <c r="C46" s="15"/>
      <c r="E46" s="33"/>
      <c r="F46" s="116" t="str">
        <f t="shared" si="5"/>
        <v/>
      </c>
      <c r="G46" s="33"/>
      <c r="H46" s="116" t="str">
        <f t="shared" si="6"/>
        <v/>
      </c>
      <c r="J46" s="11"/>
      <c r="O46" s="65" t="str">
        <f t="shared" si="16"/>
        <v/>
      </c>
      <c r="P46" s="65" t="str">
        <f t="shared" si="17"/>
        <v/>
      </c>
      <c r="Q46" s="65" t="str">
        <f>IF(ISBLANK(D46),"",(IF(D46=MAX($D:$D),-F46,G46)/(1+$L$15)^((D46-$D$14)/365)))</f>
        <v/>
      </c>
      <c r="R46" s="65" t="str">
        <f t="shared" ref="R46:T46" si="38">IF(ISERROR(Q46),1,Q46)</f>
        <v/>
      </c>
      <c r="S46" s="65" t="str">
        <f>IF(ISBLANK(D46),"",(IF(D46=MAX($D:$D),-F46,G46)/(1+$U$9)^((D46-$D$14)/365)))</f>
        <v/>
      </c>
      <c r="T46" s="65" t="str">
        <f t="shared" si="15"/>
        <v/>
      </c>
    </row>
    <row r="47" spans="2:20" x14ac:dyDescent="0.25">
      <c r="B47" s="14"/>
      <c r="C47" s="15"/>
      <c r="E47" s="33"/>
      <c r="F47" s="116" t="str">
        <f t="shared" si="5"/>
        <v/>
      </c>
      <c r="G47" s="33"/>
      <c r="H47" s="116" t="str">
        <f t="shared" si="6"/>
        <v/>
      </c>
      <c r="J47" s="11"/>
      <c r="O47" s="65" t="str">
        <f t="shared" si="16"/>
        <v/>
      </c>
      <c r="P47" s="65" t="str">
        <f t="shared" si="17"/>
        <v/>
      </c>
      <c r="Q47" s="65" t="str">
        <f>IF(ISBLANK(D47),"",(IF(D47=MAX($D:$D),-F47,G47)/(1+$L$15)^((D47-$D$14)/365)))</f>
        <v/>
      </c>
      <c r="R47" s="65" t="str">
        <f t="shared" ref="R47:T47" si="39">IF(ISERROR(Q47),1,Q47)</f>
        <v/>
      </c>
      <c r="S47" s="65" t="str">
        <f>IF(ISBLANK(D47),"",(IF(D47=MAX($D:$D),-F47,G47)/(1+$U$9)^((D47-$D$14)/365)))</f>
        <v/>
      </c>
      <c r="T47" s="65" t="str">
        <f t="shared" si="15"/>
        <v/>
      </c>
    </row>
    <row r="48" spans="2:20" x14ac:dyDescent="0.25">
      <c r="B48" s="14"/>
      <c r="C48" s="15"/>
      <c r="E48" s="33"/>
      <c r="F48" s="116" t="str">
        <f t="shared" si="5"/>
        <v/>
      </c>
      <c r="G48" s="33"/>
      <c r="H48" s="116" t="str">
        <f t="shared" si="6"/>
        <v/>
      </c>
      <c r="J48" s="11"/>
      <c r="O48" s="65" t="str">
        <f t="shared" si="16"/>
        <v/>
      </c>
      <c r="P48" s="65" t="str">
        <f t="shared" si="17"/>
        <v/>
      </c>
      <c r="Q48" s="65" t="str">
        <f>IF(ISBLANK(D48),"",(IF(D48=MAX($D:$D),-F48,G48)/(1+$L$15)^((D48-$D$14)/365)))</f>
        <v/>
      </c>
      <c r="R48" s="65" t="str">
        <f t="shared" ref="R48:T48" si="40">IF(ISERROR(Q48),1,Q48)</f>
        <v/>
      </c>
      <c r="S48" s="65" t="str">
        <f>IF(ISBLANK(D48),"",(IF(D48=MAX($D:$D),-F48,G48)/(1+$U$9)^((D48-$D$14)/365)))</f>
        <v/>
      </c>
      <c r="T48" s="65" t="str">
        <f t="shared" si="15"/>
        <v/>
      </c>
    </row>
    <row r="49" spans="2:20" x14ac:dyDescent="0.25">
      <c r="B49" s="14"/>
      <c r="C49" s="15"/>
      <c r="E49" s="33"/>
      <c r="F49" s="116" t="str">
        <f t="shared" si="5"/>
        <v/>
      </c>
      <c r="G49" s="33"/>
      <c r="H49" s="116" t="str">
        <f t="shared" si="6"/>
        <v/>
      </c>
      <c r="J49" s="11"/>
      <c r="O49" s="65" t="str">
        <f t="shared" si="16"/>
        <v/>
      </c>
      <c r="P49" s="65" t="str">
        <f t="shared" si="17"/>
        <v/>
      </c>
      <c r="Q49" s="65" t="str">
        <f>IF(ISBLANK(D49),"",(IF(D49=MAX($D:$D),-F49,G49)/(1+$L$15)^((D49-$D$14)/365)))</f>
        <v/>
      </c>
      <c r="R49" s="65" t="str">
        <f t="shared" ref="R49:T49" si="41">IF(ISERROR(Q49),1,Q49)</f>
        <v/>
      </c>
      <c r="S49" s="65" t="str">
        <f>IF(ISBLANK(D49),"",(IF(D49=MAX($D:$D),-F49,G49)/(1+$U$9)^((D49-$D$14)/365)))</f>
        <v/>
      </c>
      <c r="T49" s="65" t="str">
        <f t="shared" si="15"/>
        <v/>
      </c>
    </row>
    <row r="50" spans="2:20" x14ac:dyDescent="0.25">
      <c r="B50" s="14"/>
      <c r="C50" s="15"/>
      <c r="E50" s="33"/>
      <c r="F50" s="116" t="str">
        <f t="shared" si="5"/>
        <v/>
      </c>
      <c r="G50" s="33"/>
      <c r="H50" s="116" t="str">
        <f t="shared" si="6"/>
        <v/>
      </c>
      <c r="J50" s="11"/>
      <c r="O50" s="65" t="str">
        <f t="shared" si="16"/>
        <v/>
      </c>
      <c r="P50" s="65" t="str">
        <f t="shared" si="17"/>
        <v/>
      </c>
      <c r="Q50" s="65" t="str">
        <f>IF(ISBLANK(D50),"",(IF(D50=MAX($D:$D),-F50,G50)/(1+$L$15)^((D50-$D$14)/365)))</f>
        <v/>
      </c>
      <c r="R50" s="65" t="str">
        <f t="shared" ref="R50:T50" si="42">IF(ISERROR(Q50),1,Q50)</f>
        <v/>
      </c>
      <c r="S50" s="65" t="str">
        <f>IF(ISBLANK(D50),"",(IF(D50=MAX($D:$D),-F50,G50)/(1+$U$9)^((D50-$D$14)/365)))</f>
        <v/>
      </c>
      <c r="T50" s="65" t="str">
        <f t="shared" si="15"/>
        <v/>
      </c>
    </row>
    <row r="51" spans="2:20" x14ac:dyDescent="0.25">
      <c r="B51" s="14"/>
      <c r="C51" s="15"/>
      <c r="E51" s="33"/>
      <c r="F51" s="116" t="str">
        <f t="shared" si="5"/>
        <v/>
      </c>
      <c r="G51" s="33"/>
      <c r="H51" s="116" t="str">
        <f t="shared" si="6"/>
        <v/>
      </c>
      <c r="J51" s="11"/>
      <c r="O51" s="65" t="str">
        <f t="shared" si="16"/>
        <v/>
      </c>
      <c r="P51" s="65" t="str">
        <f t="shared" si="17"/>
        <v/>
      </c>
      <c r="Q51" s="65" t="str">
        <f>IF(ISBLANK(D51),"",(IF(D51=MAX($D:$D),-F51,G51)/(1+$L$15)^((D51-$D$14)/365)))</f>
        <v/>
      </c>
      <c r="R51" s="65" t="str">
        <f t="shared" ref="R51:T51" si="43">IF(ISERROR(Q51),1,Q51)</f>
        <v/>
      </c>
      <c r="S51" s="65" t="str">
        <f>IF(ISBLANK(D51),"",(IF(D51=MAX($D:$D),-F51,G51)/(1+$U$9)^((D51-$D$14)/365)))</f>
        <v/>
      </c>
      <c r="T51" s="65" t="str">
        <f t="shared" si="15"/>
        <v/>
      </c>
    </row>
    <row r="52" spans="2:20" x14ac:dyDescent="0.25">
      <c r="B52" s="14"/>
      <c r="C52" s="15"/>
      <c r="E52" s="33"/>
      <c r="F52" s="116" t="str">
        <f t="shared" si="5"/>
        <v/>
      </c>
      <c r="G52" s="33"/>
      <c r="H52" s="116" t="str">
        <f t="shared" si="6"/>
        <v/>
      </c>
      <c r="J52" s="11"/>
      <c r="O52" s="65" t="str">
        <f t="shared" si="16"/>
        <v/>
      </c>
      <c r="P52" s="65" t="str">
        <f t="shared" si="17"/>
        <v/>
      </c>
      <c r="Q52" s="65" t="str">
        <f>IF(ISBLANK(D52),"",(IF(D52=MAX($D:$D),-F52,G52)/(1+$L$15)^((D52-$D$14)/365)))</f>
        <v/>
      </c>
      <c r="R52" s="65" t="str">
        <f t="shared" ref="R52:T52" si="44">IF(ISERROR(Q52),1,Q52)</f>
        <v/>
      </c>
      <c r="S52" s="65" t="str">
        <f>IF(ISBLANK(D52),"",(IF(D52=MAX($D:$D),-F52,G52)/(1+$U$9)^((D52-$D$14)/365)))</f>
        <v/>
      </c>
      <c r="T52" s="65" t="str">
        <f t="shared" si="15"/>
        <v/>
      </c>
    </row>
    <row r="53" spans="2:20" x14ac:dyDescent="0.25">
      <c r="B53" s="14"/>
      <c r="C53" s="15"/>
      <c r="E53" s="33"/>
      <c r="F53" s="116" t="str">
        <f t="shared" si="5"/>
        <v/>
      </c>
      <c r="G53" s="33"/>
      <c r="H53" s="116" t="str">
        <f t="shared" si="6"/>
        <v/>
      </c>
      <c r="J53" s="11"/>
      <c r="O53" s="65" t="str">
        <f t="shared" si="16"/>
        <v/>
      </c>
      <c r="P53" s="65" t="str">
        <f t="shared" si="17"/>
        <v/>
      </c>
      <c r="Q53" s="65" t="str">
        <f>IF(ISBLANK(D53),"",(IF(D53=MAX($D:$D),-F53,G53)/(1+$L$15)^((D53-$D$14)/365)))</f>
        <v/>
      </c>
      <c r="R53" s="65" t="str">
        <f t="shared" ref="R53:T53" si="45">IF(ISERROR(Q53),1,Q53)</f>
        <v/>
      </c>
      <c r="S53" s="65" t="str">
        <f>IF(ISBLANK(D53),"",(IF(D53=MAX($D:$D),-F53,G53)/(1+$U$9)^((D53-$D$14)/365)))</f>
        <v/>
      </c>
      <c r="T53" s="65" t="str">
        <f t="shared" si="15"/>
        <v/>
      </c>
    </row>
    <row r="54" spans="2:20" x14ac:dyDescent="0.25">
      <c r="B54" s="14"/>
      <c r="C54" s="15"/>
      <c r="E54" s="33"/>
      <c r="F54" s="116" t="str">
        <f t="shared" si="5"/>
        <v/>
      </c>
      <c r="G54" s="33"/>
      <c r="H54" s="116" t="str">
        <f t="shared" si="6"/>
        <v/>
      </c>
      <c r="J54" s="11"/>
      <c r="O54" s="65" t="str">
        <f t="shared" si="16"/>
        <v/>
      </c>
      <c r="P54" s="65" t="str">
        <f t="shared" si="17"/>
        <v/>
      </c>
      <c r="Q54" s="65" t="str">
        <f>IF(ISBLANK(D54),"",(IF(D54=MAX($D:$D),-F54,G54)/(1+$L$15)^((D54-$D$14)/365)))</f>
        <v/>
      </c>
      <c r="R54" s="65" t="str">
        <f t="shared" ref="R54:T54" si="46">IF(ISERROR(Q54),1,Q54)</f>
        <v/>
      </c>
      <c r="S54" s="65" t="str">
        <f>IF(ISBLANK(D54),"",(IF(D54=MAX($D:$D),-F54,G54)/(1+$U$9)^((D54-$D$14)/365)))</f>
        <v/>
      </c>
      <c r="T54" s="65" t="str">
        <f t="shared" si="15"/>
        <v/>
      </c>
    </row>
    <row r="55" spans="2:20" x14ac:dyDescent="0.25">
      <c r="B55" s="14"/>
      <c r="C55" s="15"/>
      <c r="E55" s="33"/>
      <c r="F55" s="116" t="str">
        <f t="shared" si="5"/>
        <v/>
      </c>
      <c r="G55" s="33"/>
      <c r="H55" s="116" t="str">
        <f t="shared" si="6"/>
        <v/>
      </c>
      <c r="J55" s="11"/>
      <c r="O55" s="65" t="str">
        <f t="shared" si="16"/>
        <v/>
      </c>
      <c r="P55" s="65" t="str">
        <f t="shared" si="17"/>
        <v/>
      </c>
      <c r="Q55" s="65" t="str">
        <f>IF(ISBLANK(D55),"",(IF(D55=MAX($D:$D),-F55,G55)/(1+$L$15)^((D55-$D$14)/365)))</f>
        <v/>
      </c>
      <c r="R55" s="65" t="str">
        <f t="shared" ref="R55:T55" si="47">IF(ISERROR(Q55),1,Q55)</f>
        <v/>
      </c>
      <c r="S55" s="65" t="str">
        <f>IF(ISBLANK(D55),"",(IF(D55=MAX($D:$D),-F55,G55)/(1+$U$9)^((D55-$D$14)/365)))</f>
        <v/>
      </c>
      <c r="T55" s="65" t="str">
        <f t="shared" si="15"/>
        <v/>
      </c>
    </row>
    <row r="56" spans="2:20" x14ac:dyDescent="0.25">
      <c r="B56" s="14"/>
      <c r="C56" s="15"/>
      <c r="E56" s="33"/>
      <c r="F56" s="116" t="str">
        <f t="shared" si="5"/>
        <v/>
      </c>
      <c r="G56" s="33"/>
      <c r="H56" s="116" t="str">
        <f t="shared" si="6"/>
        <v/>
      </c>
      <c r="J56" s="11"/>
      <c r="O56" s="65" t="str">
        <f t="shared" si="16"/>
        <v/>
      </c>
      <c r="P56" s="65" t="str">
        <f t="shared" si="17"/>
        <v/>
      </c>
      <c r="Q56" s="65" t="str">
        <f>IF(ISBLANK(D56),"",(IF(D56=MAX($D:$D),-F56,G56)/(1+$L$15)^((D56-$D$14)/365)))</f>
        <v/>
      </c>
      <c r="R56" s="65" t="str">
        <f t="shared" ref="R56:T56" si="48">IF(ISERROR(Q56),1,Q56)</f>
        <v/>
      </c>
      <c r="S56" s="65" t="str">
        <f>IF(ISBLANK(D56),"",(IF(D56=MAX($D:$D),-F56,G56)/(1+$U$9)^((D56-$D$14)/365)))</f>
        <v/>
      </c>
      <c r="T56" s="65" t="str">
        <f t="shared" si="15"/>
        <v/>
      </c>
    </row>
    <row r="57" spans="2:20" x14ac:dyDescent="0.25">
      <c r="B57" s="14"/>
      <c r="C57" s="15"/>
      <c r="E57" s="33"/>
      <c r="F57" s="116" t="str">
        <f t="shared" si="5"/>
        <v/>
      </c>
      <c r="G57" s="33"/>
      <c r="H57" s="116" t="str">
        <f t="shared" si="6"/>
        <v/>
      </c>
      <c r="J57" s="11"/>
      <c r="O57" s="65" t="str">
        <f t="shared" si="16"/>
        <v/>
      </c>
      <c r="P57" s="65" t="str">
        <f t="shared" si="17"/>
        <v/>
      </c>
      <c r="Q57" s="65" t="str">
        <f>IF(ISBLANK(D57),"",(IF(D57=MAX($D:$D),-F57,G57)/(1+$L$15)^((D57-$D$14)/365)))</f>
        <v/>
      </c>
      <c r="R57" s="65" t="str">
        <f t="shared" ref="R57:T57" si="49">IF(ISERROR(Q57),1,Q57)</f>
        <v/>
      </c>
      <c r="S57" s="65" t="str">
        <f>IF(ISBLANK(D57),"",(IF(D57=MAX($D:$D),-F57,G57)/(1+$U$9)^((D57-$D$14)/365)))</f>
        <v/>
      </c>
      <c r="T57" s="65" t="str">
        <f t="shared" si="15"/>
        <v/>
      </c>
    </row>
    <row r="58" spans="2:20" x14ac:dyDescent="0.25">
      <c r="B58" s="14"/>
      <c r="C58" s="15"/>
      <c r="E58" s="33"/>
      <c r="F58" s="116" t="str">
        <f t="shared" si="5"/>
        <v/>
      </c>
      <c r="G58" s="33"/>
      <c r="H58" s="116" t="str">
        <f t="shared" si="6"/>
        <v/>
      </c>
      <c r="J58" s="11"/>
      <c r="O58" s="65" t="str">
        <f t="shared" si="16"/>
        <v/>
      </c>
      <c r="P58" s="65" t="str">
        <f t="shared" si="17"/>
        <v/>
      </c>
      <c r="Q58" s="65" t="str">
        <f>IF(ISBLANK(D58),"",(IF(D58=MAX($D:$D),-F58,G58)/(1+$L$15)^((D58-$D$14)/365)))</f>
        <v/>
      </c>
      <c r="R58" s="65" t="str">
        <f t="shared" ref="R58:T58" si="50">IF(ISERROR(Q58),1,Q58)</f>
        <v/>
      </c>
      <c r="S58" s="65" t="str">
        <f>IF(ISBLANK(D58),"",(IF(D58=MAX($D:$D),-F58,G58)/(1+$U$9)^((D58-$D$14)/365)))</f>
        <v/>
      </c>
      <c r="T58" s="65" t="str">
        <f t="shared" si="15"/>
        <v/>
      </c>
    </row>
    <row r="59" spans="2:20" x14ac:dyDescent="0.25">
      <c r="B59" s="14"/>
      <c r="C59" s="15"/>
      <c r="E59" s="33"/>
      <c r="F59" s="116" t="str">
        <f t="shared" si="5"/>
        <v/>
      </c>
      <c r="G59" s="33"/>
      <c r="H59" s="116" t="str">
        <f t="shared" si="6"/>
        <v/>
      </c>
      <c r="J59" s="11"/>
      <c r="O59" s="65" t="str">
        <f t="shared" si="16"/>
        <v/>
      </c>
      <c r="P59" s="65" t="str">
        <f t="shared" si="17"/>
        <v/>
      </c>
      <c r="Q59" s="65" t="str">
        <f>IF(ISBLANK(D59),"",(IF(D59=MAX($D:$D),-F59,G59)/(1+$L$15)^((D59-$D$14)/365)))</f>
        <v/>
      </c>
      <c r="R59" s="65" t="str">
        <f t="shared" ref="R59:T59" si="51">IF(ISERROR(Q59),1,Q59)</f>
        <v/>
      </c>
      <c r="S59" s="65" t="str">
        <f>IF(ISBLANK(D59),"",(IF(D59=MAX($D:$D),-F59,G59)/(1+$U$9)^((D59-$D$14)/365)))</f>
        <v/>
      </c>
      <c r="T59" s="65" t="str">
        <f t="shared" si="15"/>
        <v/>
      </c>
    </row>
    <row r="60" spans="2:20" x14ac:dyDescent="0.25">
      <c r="B60" s="14"/>
      <c r="C60" s="15"/>
      <c r="E60" s="33"/>
      <c r="F60" s="116" t="str">
        <f t="shared" si="5"/>
        <v/>
      </c>
      <c r="G60" s="33"/>
      <c r="H60" s="116" t="str">
        <f t="shared" si="6"/>
        <v/>
      </c>
      <c r="J60" s="11"/>
      <c r="O60" s="65" t="str">
        <f t="shared" si="16"/>
        <v/>
      </c>
      <c r="P60" s="65" t="str">
        <f t="shared" si="17"/>
        <v/>
      </c>
      <c r="Q60" s="65" t="str">
        <f>IF(ISBLANK(D60),"",(IF(D60=MAX($D:$D),-F60,G60)/(1+$L$15)^((D60-$D$14)/365)))</f>
        <v/>
      </c>
      <c r="R60" s="65" t="str">
        <f t="shared" ref="R60:T60" si="52">IF(ISERROR(Q60),1,Q60)</f>
        <v/>
      </c>
      <c r="S60" s="65" t="str">
        <f>IF(ISBLANK(D60),"",(IF(D60=MAX($D:$D),-F60,G60)/(1+$U$9)^((D60-$D$14)/365)))</f>
        <v/>
      </c>
      <c r="T60" s="65" t="str">
        <f t="shared" si="15"/>
        <v/>
      </c>
    </row>
    <row r="61" spans="2:20" x14ac:dyDescent="0.25">
      <c r="B61" s="16"/>
      <c r="C61" s="47"/>
      <c r="E61" s="33"/>
      <c r="F61" s="116" t="str">
        <f t="shared" si="5"/>
        <v/>
      </c>
      <c r="G61" s="33"/>
      <c r="H61" s="116" t="str">
        <f t="shared" si="6"/>
        <v/>
      </c>
      <c r="J61" s="17"/>
      <c r="O61" s="65" t="str">
        <f t="shared" si="16"/>
        <v/>
      </c>
      <c r="P61" s="65" t="str">
        <f t="shared" si="17"/>
        <v/>
      </c>
      <c r="Q61" s="65" t="str">
        <f>IF(ISBLANK(D61),"",(IF(D61=MAX($D:$D),-F61,G61)/(1+$L$15)^((D61-$D$14)/365)))</f>
        <v/>
      </c>
      <c r="R61" s="65" t="str">
        <f t="shared" ref="R61:T61" si="53">IF(ISERROR(Q61),1,Q61)</f>
        <v/>
      </c>
      <c r="S61" s="65" t="str">
        <f>IF(ISBLANK(D61),"",(IF(D61=MAX($D:$D),-F61,G61)/(1+$U$9)^((D61-$D$14)/365)))</f>
        <v/>
      </c>
      <c r="T61" s="65" t="str">
        <f t="shared" si="15"/>
        <v/>
      </c>
    </row>
    <row r="62" spans="2:20" x14ac:dyDescent="0.25">
      <c r="B62" s="16"/>
      <c r="C62" s="47"/>
      <c r="E62" s="33"/>
      <c r="F62" s="116" t="str">
        <f t="shared" si="5"/>
        <v/>
      </c>
      <c r="G62" s="33"/>
      <c r="H62" s="116" t="str">
        <f t="shared" si="6"/>
        <v/>
      </c>
      <c r="J62" s="17"/>
      <c r="O62" s="65" t="str">
        <f t="shared" si="16"/>
        <v/>
      </c>
      <c r="P62" s="65" t="str">
        <f t="shared" si="17"/>
        <v/>
      </c>
      <c r="Q62" s="65" t="str">
        <f>IF(ISBLANK(D62),"",(IF(D62=MAX($D:$D),-F62,G62)/(1+$L$15)^((D62-$D$14)/365)))</f>
        <v/>
      </c>
      <c r="R62" s="65" t="str">
        <f t="shared" ref="R62:T62" si="54">IF(ISERROR(Q62),1,Q62)</f>
        <v/>
      </c>
      <c r="S62" s="65" t="str">
        <f>IF(ISBLANK(D62),"",(IF(D62=MAX($D:$D),-F62,G62)/(1+$U$9)^((D62-$D$14)/365)))</f>
        <v/>
      </c>
      <c r="T62" s="65" t="str">
        <f t="shared" si="15"/>
        <v/>
      </c>
    </row>
    <row r="63" spans="2:20" x14ac:dyDescent="0.25">
      <c r="B63" s="16"/>
      <c r="C63" s="47"/>
      <c r="E63" s="33"/>
      <c r="F63" s="116" t="str">
        <f t="shared" si="5"/>
        <v/>
      </c>
      <c r="G63" s="33"/>
      <c r="H63" s="116" t="str">
        <f t="shared" si="6"/>
        <v/>
      </c>
      <c r="J63" s="17"/>
      <c r="O63" s="65" t="str">
        <f t="shared" si="16"/>
        <v/>
      </c>
      <c r="P63" s="65" t="str">
        <f t="shared" si="17"/>
        <v/>
      </c>
      <c r="Q63" s="65" t="str">
        <f>IF(ISBLANK(D63),"",(IF(D63=MAX($D:$D),-F63,G63)/(1+$L$15)^((D63-$D$14)/365)))</f>
        <v/>
      </c>
      <c r="R63" s="65" t="str">
        <f t="shared" ref="R63:T63" si="55">IF(ISERROR(Q63),1,Q63)</f>
        <v/>
      </c>
      <c r="S63" s="65" t="str">
        <f>IF(ISBLANK(D63),"",(IF(D63=MAX($D:$D),-F63,G63)/(1+$U$9)^((D63-$D$14)/365)))</f>
        <v/>
      </c>
      <c r="T63" s="65" t="str">
        <f t="shared" si="15"/>
        <v/>
      </c>
    </row>
    <row r="64" spans="2:20" x14ac:dyDescent="0.25">
      <c r="B64" s="16"/>
      <c r="C64" s="47"/>
      <c r="E64" s="33"/>
      <c r="F64" s="116" t="str">
        <f t="shared" si="5"/>
        <v/>
      </c>
      <c r="G64" s="33"/>
      <c r="H64" s="116" t="str">
        <f t="shared" si="6"/>
        <v/>
      </c>
      <c r="J64" s="17"/>
      <c r="O64" s="65" t="str">
        <f t="shared" si="16"/>
        <v/>
      </c>
      <c r="P64" s="65" t="str">
        <f t="shared" si="17"/>
        <v/>
      </c>
      <c r="Q64" s="65" t="str">
        <f>IF(ISBLANK(D64),"",(IF(D64=MAX($D:$D),-F64,G64)/(1+$L$15)^((D64-$D$14)/365)))</f>
        <v/>
      </c>
      <c r="R64" s="65" t="str">
        <f t="shared" ref="R64:T64" si="56">IF(ISERROR(Q64),1,Q64)</f>
        <v/>
      </c>
      <c r="S64" s="65" t="str">
        <f>IF(ISBLANK(D64),"",(IF(D64=MAX($D:$D),-F64,G64)/(1+$U$9)^((D64-$D$14)/365)))</f>
        <v/>
      </c>
      <c r="T64" s="65" t="str">
        <f t="shared" si="15"/>
        <v/>
      </c>
    </row>
    <row r="65" spans="2:20" x14ac:dyDescent="0.25">
      <c r="B65" s="16"/>
      <c r="C65" s="47"/>
      <c r="E65" s="33"/>
      <c r="F65" s="116" t="str">
        <f t="shared" si="5"/>
        <v/>
      </c>
      <c r="G65" s="33"/>
      <c r="H65" s="116" t="str">
        <f t="shared" si="6"/>
        <v/>
      </c>
      <c r="J65" s="17"/>
      <c r="O65" s="65" t="str">
        <f t="shared" si="16"/>
        <v/>
      </c>
      <c r="P65" s="65" t="str">
        <f t="shared" si="17"/>
        <v/>
      </c>
      <c r="Q65" s="65" t="str">
        <f>IF(ISBLANK(D65),"",(IF(D65=MAX($D:$D),-F65,G65)/(1+$L$15)^((D65-$D$14)/365)))</f>
        <v/>
      </c>
      <c r="R65" s="65" t="str">
        <f t="shared" ref="R65:T65" si="57">IF(ISERROR(Q65),1,Q65)</f>
        <v/>
      </c>
      <c r="S65" s="65" t="str">
        <f>IF(ISBLANK(D65),"",(IF(D65=MAX($D:$D),-F65,G65)/(1+$U$9)^((D65-$D$14)/365)))</f>
        <v/>
      </c>
      <c r="T65" s="65" t="str">
        <f t="shared" si="15"/>
        <v/>
      </c>
    </row>
    <row r="66" spans="2:20" x14ac:dyDescent="0.25">
      <c r="B66" s="16"/>
      <c r="C66" s="47"/>
      <c r="E66" s="33"/>
      <c r="F66" s="116" t="str">
        <f t="shared" si="5"/>
        <v/>
      </c>
      <c r="G66" s="33"/>
      <c r="H66" s="116" t="str">
        <f t="shared" si="6"/>
        <v/>
      </c>
      <c r="J66" s="17"/>
      <c r="O66" s="65" t="str">
        <f t="shared" si="16"/>
        <v/>
      </c>
      <c r="P66" s="65" t="str">
        <f t="shared" si="17"/>
        <v/>
      </c>
      <c r="Q66" s="65" t="str">
        <f>IF(ISBLANK(D66),"",(IF(D66=MAX($D:$D),-F66,G66)/(1+$L$15)^((D66-$D$14)/365)))</f>
        <v/>
      </c>
      <c r="R66" s="65" t="str">
        <f t="shared" ref="R66:T66" si="58">IF(ISERROR(Q66),1,Q66)</f>
        <v/>
      </c>
      <c r="S66" s="65" t="str">
        <f>IF(ISBLANK(D66),"",(IF(D66=MAX($D:$D),-F66,G66)/(1+$U$9)^((D66-$D$14)/365)))</f>
        <v/>
      </c>
      <c r="T66" s="65" t="str">
        <f t="shared" si="15"/>
        <v/>
      </c>
    </row>
    <row r="67" spans="2:20" x14ac:dyDescent="0.25">
      <c r="B67" s="16"/>
      <c r="C67" s="47"/>
      <c r="E67" s="33"/>
      <c r="F67" s="116" t="str">
        <f t="shared" si="5"/>
        <v/>
      </c>
      <c r="G67" s="33"/>
      <c r="H67" s="116" t="str">
        <f t="shared" si="6"/>
        <v/>
      </c>
      <c r="J67" s="17"/>
      <c r="O67" s="65" t="str">
        <f t="shared" si="16"/>
        <v/>
      </c>
      <c r="P67" s="65" t="str">
        <f t="shared" si="17"/>
        <v/>
      </c>
      <c r="Q67" s="65" t="str">
        <f>IF(ISBLANK(D67),"",(IF(D67=MAX($D:$D),-F67,G67)/(1+$L$15)^((D67-$D$14)/365)))</f>
        <v/>
      </c>
      <c r="R67" s="65" t="str">
        <f t="shared" ref="R67:T67" si="59">IF(ISERROR(Q67),1,Q67)</f>
        <v/>
      </c>
      <c r="S67" s="65" t="str">
        <f>IF(ISBLANK(D67),"",(IF(D67=MAX($D:$D),-F67,G67)/(1+$U$9)^((D67-$D$14)/365)))</f>
        <v/>
      </c>
      <c r="T67" s="65" t="str">
        <f t="shared" si="15"/>
        <v/>
      </c>
    </row>
    <row r="68" spans="2:20" x14ac:dyDescent="0.25">
      <c r="B68" s="16"/>
      <c r="C68" s="47"/>
      <c r="E68" s="33"/>
      <c r="F68" s="116" t="str">
        <f t="shared" si="5"/>
        <v/>
      </c>
      <c r="G68" s="33"/>
      <c r="H68" s="116" t="str">
        <f t="shared" si="6"/>
        <v/>
      </c>
      <c r="J68" s="17"/>
      <c r="O68" s="65" t="str">
        <f t="shared" si="16"/>
        <v/>
      </c>
      <c r="P68" s="65" t="str">
        <f t="shared" si="17"/>
        <v/>
      </c>
      <c r="Q68" s="65" t="str">
        <f>IF(ISBLANK(D68),"",(IF(D68=MAX($D:$D),-F68,G68)/(1+$L$15)^((D68-$D$14)/365)))</f>
        <v/>
      </c>
      <c r="R68" s="65" t="str">
        <f t="shared" ref="R68:T68" si="60">IF(ISERROR(Q68),1,Q68)</f>
        <v/>
      </c>
      <c r="S68" s="65" t="str">
        <f>IF(ISBLANK(D68),"",(IF(D68=MAX($D:$D),-F68,G68)/(1+$U$9)^((D68-$D$14)/365)))</f>
        <v/>
      </c>
      <c r="T68" s="65" t="str">
        <f t="shared" si="15"/>
        <v/>
      </c>
    </row>
    <row r="69" spans="2:20" x14ac:dyDescent="0.25">
      <c r="B69" s="16"/>
      <c r="C69" s="47"/>
      <c r="E69" s="33"/>
      <c r="F69" s="116" t="str">
        <f t="shared" si="5"/>
        <v/>
      </c>
      <c r="G69" s="33"/>
      <c r="H69" s="116" t="str">
        <f t="shared" si="6"/>
        <v/>
      </c>
      <c r="J69" s="17"/>
      <c r="O69" s="65" t="str">
        <f t="shared" si="16"/>
        <v/>
      </c>
      <c r="P69" s="65" t="str">
        <f t="shared" si="17"/>
        <v/>
      </c>
      <c r="Q69" s="65" t="str">
        <f>IF(ISBLANK(D69),"",(IF(D69=MAX($D:$D),-F69,G69)/(1+$L$15)^((D69-$D$14)/365)))</f>
        <v/>
      </c>
      <c r="R69" s="65" t="str">
        <f t="shared" ref="R69:T69" si="61">IF(ISERROR(Q69),1,Q69)</f>
        <v/>
      </c>
      <c r="S69" s="65" t="str">
        <f>IF(ISBLANK(D69),"",(IF(D69=MAX($D:$D),-F69,G69)/(1+$U$9)^((D69-$D$14)/365)))</f>
        <v/>
      </c>
      <c r="T69" s="65" t="str">
        <f t="shared" si="15"/>
        <v/>
      </c>
    </row>
    <row r="70" spans="2:20" x14ac:dyDescent="0.25">
      <c r="B70" s="16"/>
      <c r="C70" s="47"/>
      <c r="E70" s="33"/>
      <c r="F70" s="116" t="str">
        <f t="shared" si="5"/>
        <v/>
      </c>
      <c r="G70" s="33"/>
      <c r="H70" s="116" t="str">
        <f t="shared" si="6"/>
        <v/>
      </c>
      <c r="J70" s="17"/>
      <c r="O70" s="65" t="str">
        <f t="shared" si="16"/>
        <v/>
      </c>
      <c r="P70" s="65" t="str">
        <f t="shared" si="17"/>
        <v/>
      </c>
      <c r="Q70" s="65" t="str">
        <f>IF(ISBLANK(D70),"",(IF(D70=MAX($D:$D),-F70,G70)/(1+$L$15)^((D70-$D$14)/365)))</f>
        <v/>
      </c>
      <c r="R70" s="65" t="str">
        <f t="shared" ref="R70:T70" si="62">IF(ISERROR(Q70),1,Q70)</f>
        <v/>
      </c>
      <c r="S70" s="65" t="str">
        <f>IF(ISBLANK(D70),"",(IF(D70=MAX($D:$D),-F70,G70)/(1+$U$9)^((D70-$D$14)/365)))</f>
        <v/>
      </c>
      <c r="T70" s="65" t="str">
        <f t="shared" si="15"/>
        <v/>
      </c>
    </row>
    <row r="71" spans="2:20" x14ac:dyDescent="0.25">
      <c r="B71" s="16"/>
      <c r="C71" s="47"/>
      <c r="E71" s="33"/>
      <c r="F71" s="116" t="str">
        <f t="shared" si="5"/>
        <v/>
      </c>
      <c r="G71" s="33"/>
      <c r="H71" s="116" t="str">
        <f t="shared" si="6"/>
        <v/>
      </c>
      <c r="J71" s="17"/>
      <c r="O71" s="65" t="str">
        <f t="shared" si="16"/>
        <v/>
      </c>
      <c r="P71" s="65" t="str">
        <f t="shared" si="17"/>
        <v/>
      </c>
      <c r="Q71" s="65" t="str">
        <f>IF(ISBLANK(D71),"",(IF(D71=MAX($D:$D),-F71,G71)/(1+$L$15)^((D71-$D$14)/365)))</f>
        <v/>
      </c>
      <c r="R71" s="65" t="str">
        <f t="shared" ref="R71:T71" si="63">IF(ISERROR(Q71),1,Q71)</f>
        <v/>
      </c>
      <c r="S71" s="65" t="str">
        <f>IF(ISBLANK(D71),"",(IF(D71=MAX($D:$D),-F71,G71)/(1+$U$9)^((D71-$D$14)/365)))</f>
        <v/>
      </c>
      <c r="T71" s="65" t="str">
        <f t="shared" si="15"/>
        <v/>
      </c>
    </row>
    <row r="72" spans="2:20" x14ac:dyDescent="0.25">
      <c r="B72" s="16"/>
      <c r="C72" s="47"/>
      <c r="E72" s="33"/>
      <c r="F72" s="116" t="str">
        <f t="shared" si="5"/>
        <v/>
      </c>
      <c r="G72" s="33"/>
      <c r="H72" s="116" t="str">
        <f t="shared" si="6"/>
        <v/>
      </c>
      <c r="J72" s="17"/>
      <c r="O72" s="65" t="str">
        <f t="shared" si="16"/>
        <v/>
      </c>
      <c r="P72" s="65" t="str">
        <f t="shared" si="17"/>
        <v/>
      </c>
      <c r="Q72" s="65" t="str">
        <f>IF(ISBLANK(D72),"",(IF(D72=MAX($D:$D),-F72,G72)/(1+$L$15)^((D72-$D$14)/365)))</f>
        <v/>
      </c>
      <c r="R72" s="65" t="str">
        <f t="shared" ref="R72:T72" si="64">IF(ISERROR(Q72),1,Q72)</f>
        <v/>
      </c>
      <c r="S72" s="65" t="str">
        <f>IF(ISBLANK(D72),"",(IF(D72=MAX($D:$D),-F72,G72)/(1+$U$9)^((D72-$D$14)/365)))</f>
        <v/>
      </c>
      <c r="T72" s="65" t="str">
        <f t="shared" si="15"/>
        <v/>
      </c>
    </row>
    <row r="73" spans="2:20" x14ac:dyDescent="0.25">
      <c r="B73" s="16"/>
      <c r="C73" s="47"/>
      <c r="E73" s="33"/>
      <c r="F73" s="116" t="str">
        <f t="shared" si="5"/>
        <v/>
      </c>
      <c r="G73" s="33"/>
      <c r="H73" s="116" t="str">
        <f t="shared" si="6"/>
        <v/>
      </c>
      <c r="J73" s="17"/>
      <c r="O73" s="65" t="str">
        <f t="shared" si="16"/>
        <v/>
      </c>
      <c r="P73" s="65" t="str">
        <f t="shared" si="17"/>
        <v/>
      </c>
      <c r="Q73" s="65" t="str">
        <f>IF(ISBLANK(D73),"",(IF(D73=MAX($D:$D),-F73,G73)/(1+$L$15)^((D73-$D$14)/365)))</f>
        <v/>
      </c>
      <c r="R73" s="65" t="str">
        <f t="shared" ref="R73:T73" si="65">IF(ISERROR(Q73),1,Q73)</f>
        <v/>
      </c>
      <c r="S73" s="65" t="str">
        <f>IF(ISBLANK(D73),"",(IF(D73=MAX($D:$D),-F73,G73)/(1+$U$9)^((D73-$D$14)/365)))</f>
        <v/>
      </c>
      <c r="T73" s="65" t="str">
        <f t="shared" si="15"/>
        <v/>
      </c>
    </row>
    <row r="74" spans="2:20" x14ac:dyDescent="0.25">
      <c r="B74" s="16"/>
      <c r="C74" s="47"/>
      <c r="E74" s="33"/>
      <c r="F74" s="116" t="str">
        <f t="shared" si="5"/>
        <v/>
      </c>
      <c r="G74" s="33"/>
      <c r="H74" s="116" t="str">
        <f t="shared" si="6"/>
        <v/>
      </c>
      <c r="J74" s="17"/>
      <c r="O74" s="65" t="str">
        <f t="shared" si="16"/>
        <v/>
      </c>
      <c r="P74" s="65" t="str">
        <f t="shared" si="17"/>
        <v/>
      </c>
      <c r="Q74" s="65" t="str">
        <f>IF(ISBLANK(D74),"",(IF(D74=MAX($D:$D),-F74,G74)/(1+$L$15)^((D74-$D$14)/365)))</f>
        <v/>
      </c>
      <c r="R74" s="65" t="str">
        <f t="shared" ref="R74:T74" si="66">IF(ISERROR(Q74),1,Q74)</f>
        <v/>
      </c>
      <c r="S74" s="65" t="str">
        <f>IF(ISBLANK(D74),"",(IF(D74=MAX($D:$D),-F74,G74)/(1+$U$9)^((D74-$D$14)/365)))</f>
        <v/>
      </c>
      <c r="T74" s="65" t="str">
        <f t="shared" si="15"/>
        <v/>
      </c>
    </row>
    <row r="75" spans="2:20" x14ac:dyDescent="0.25">
      <c r="B75" s="16"/>
      <c r="C75" s="47"/>
      <c r="E75" s="33"/>
      <c r="F75" s="116" t="str">
        <f t="shared" si="5"/>
        <v/>
      </c>
      <c r="G75" s="33"/>
      <c r="H75" s="116" t="str">
        <f t="shared" si="6"/>
        <v/>
      </c>
      <c r="J75" s="17"/>
      <c r="O75" s="65" t="str">
        <f t="shared" si="16"/>
        <v/>
      </c>
      <c r="P75" s="65" t="str">
        <f t="shared" si="17"/>
        <v/>
      </c>
      <c r="Q75" s="65" t="str">
        <f>IF(ISBLANK(D75),"",(IF(D75=MAX($D:$D),-F75,G75)/(1+$L$15)^((D75-$D$14)/365)))</f>
        <v/>
      </c>
      <c r="R75" s="65" t="str">
        <f t="shared" ref="R75:T75" si="67">IF(ISERROR(Q75),1,Q75)</f>
        <v/>
      </c>
      <c r="S75" s="65" t="str">
        <f>IF(ISBLANK(D75),"",(IF(D75=MAX($D:$D),-F75,G75)/(1+$U$9)^((D75-$D$14)/365)))</f>
        <v/>
      </c>
      <c r="T75" s="65" t="str">
        <f t="shared" si="15"/>
        <v/>
      </c>
    </row>
    <row r="76" spans="2:20" x14ac:dyDescent="0.25">
      <c r="E76" s="33"/>
      <c r="F76" s="116" t="str">
        <f t="shared" si="5"/>
        <v/>
      </c>
      <c r="G76" s="33"/>
      <c r="H76" s="116" t="str">
        <f t="shared" si="6"/>
        <v/>
      </c>
      <c r="O76" s="65" t="str">
        <f t="shared" si="16"/>
        <v/>
      </c>
      <c r="P76" s="65" t="str">
        <f t="shared" si="17"/>
        <v/>
      </c>
      <c r="Q76" s="65" t="str">
        <f>IF(ISBLANK(D76),"",(IF(D76=MAX($D:$D),-F76,G76)/(1+$L$15)^((D76-$D$14)/365)))</f>
        <v/>
      </c>
      <c r="R76" s="65" t="str">
        <f t="shared" ref="R76:T76" si="68">IF(ISERROR(Q76),1,Q76)</f>
        <v/>
      </c>
      <c r="S76" s="65" t="str">
        <f>IF(ISBLANK(D76),"",(IF(D76=MAX($D:$D),-F76,G76)/(1+$U$9)^((D76-$D$14)/365)))</f>
        <v/>
      </c>
      <c r="T76" s="65" t="str">
        <f t="shared" si="15"/>
        <v/>
      </c>
    </row>
    <row r="77" spans="2:20" x14ac:dyDescent="0.25">
      <c r="E77" s="33"/>
      <c r="F77" s="116" t="str">
        <f t="shared" si="5"/>
        <v/>
      </c>
      <c r="G77" s="33"/>
      <c r="H77" s="116" t="str">
        <f t="shared" si="6"/>
        <v/>
      </c>
      <c r="O77" s="65" t="str">
        <f t="shared" si="16"/>
        <v/>
      </c>
      <c r="P77" s="65" t="str">
        <f t="shared" si="17"/>
        <v/>
      </c>
      <c r="Q77" s="65" t="str">
        <f>IF(ISBLANK(D77),"",(IF(D77=MAX($D:$D),-F77,G77)/(1+$L$15)^((D77-$D$14)/365)))</f>
        <v/>
      </c>
      <c r="R77" s="65" t="str">
        <f t="shared" ref="R77:T77" si="69">IF(ISERROR(Q77),1,Q77)</f>
        <v/>
      </c>
      <c r="S77" s="65" t="str">
        <f>IF(ISBLANK(D77),"",(IF(D77=MAX($D:$D),-F77,G77)/(1+$U$9)^((D77-$D$14)/365)))</f>
        <v/>
      </c>
      <c r="T77" s="65" t="str">
        <f t="shared" si="15"/>
        <v/>
      </c>
    </row>
    <row r="78" spans="2:20" x14ac:dyDescent="0.25">
      <c r="E78" s="33"/>
      <c r="F78" s="116" t="str">
        <f t="shared" si="5"/>
        <v/>
      </c>
      <c r="G78" s="33"/>
      <c r="H78" s="116" t="str">
        <f t="shared" si="6"/>
        <v/>
      </c>
      <c r="O78" s="65" t="str">
        <f t="shared" si="16"/>
        <v/>
      </c>
      <c r="P78" s="65" t="str">
        <f t="shared" si="17"/>
        <v/>
      </c>
      <c r="Q78" s="65" t="str">
        <f>IF(ISBLANK(D78),"",(IF(D78=MAX($D:$D),-F78,G78)/(1+$L$15)^((D78-$D$14)/365)))</f>
        <v/>
      </c>
      <c r="R78" s="65" t="str">
        <f t="shared" ref="R78:T78" si="70">IF(ISERROR(Q78),1,Q78)</f>
        <v/>
      </c>
      <c r="S78" s="65" t="str">
        <f>IF(ISBLANK(D78),"",(IF(D78=MAX($D:$D),-F78,G78)/(1+$U$9)^((D78-$D$14)/365)))</f>
        <v/>
      </c>
      <c r="T78" s="65" t="str">
        <f t="shared" si="15"/>
        <v/>
      </c>
    </row>
    <row r="79" spans="2:20" x14ac:dyDescent="0.25">
      <c r="E79" s="33"/>
      <c r="F79" s="116" t="str">
        <f t="shared" si="5"/>
        <v/>
      </c>
      <c r="G79" s="33"/>
      <c r="H79" s="116" t="str">
        <f t="shared" si="6"/>
        <v/>
      </c>
      <c r="O79" s="65" t="str">
        <f t="shared" si="16"/>
        <v/>
      </c>
      <c r="P79" s="65" t="str">
        <f t="shared" si="17"/>
        <v/>
      </c>
      <c r="Q79" s="65" t="str">
        <f>IF(ISBLANK(D79),"",(IF(D79=MAX($D:$D),-F79,G79)/(1+$L$15)^((D79-$D$14)/365)))</f>
        <v/>
      </c>
      <c r="R79" s="65" t="str">
        <f t="shared" ref="R79:T79" si="71">IF(ISERROR(Q79),1,Q79)</f>
        <v/>
      </c>
      <c r="S79" s="65" t="str">
        <f>IF(ISBLANK(D79),"",(IF(D79=MAX($D:$D),-F79,G79)/(1+$U$9)^((D79-$D$14)/365)))</f>
        <v/>
      </c>
      <c r="T79" s="65" t="str">
        <f t="shared" si="15"/>
        <v/>
      </c>
    </row>
    <row r="80" spans="2:20" x14ac:dyDescent="0.25">
      <c r="E80" s="33"/>
      <c r="F80" s="116" t="str">
        <f t="shared" si="5"/>
        <v/>
      </c>
      <c r="G80" s="33"/>
      <c r="H80" s="116" t="str">
        <f t="shared" si="6"/>
        <v/>
      </c>
      <c r="O80" s="65" t="str">
        <f t="shared" si="16"/>
        <v/>
      </c>
      <c r="P80" s="65" t="str">
        <f t="shared" si="17"/>
        <v/>
      </c>
      <c r="Q80" s="65" t="str">
        <f>IF(ISBLANK(D80),"",(IF(D80=MAX($D:$D),-F80,G80)/(1+$L$15)^((D80-$D$14)/365)))</f>
        <v/>
      </c>
      <c r="R80" s="65" t="str">
        <f t="shared" ref="R80:T80" si="72">IF(ISERROR(Q80),1,Q80)</f>
        <v/>
      </c>
      <c r="S80" s="65" t="str">
        <f>IF(ISBLANK(D80),"",(IF(D80=MAX($D:$D),-F80,G80)/(1+$U$9)^((D80-$D$14)/365)))</f>
        <v/>
      </c>
      <c r="T80" s="65" t="str">
        <f t="shared" si="15"/>
        <v/>
      </c>
    </row>
    <row r="81" spans="5:20" x14ac:dyDescent="0.25">
      <c r="E81" s="33"/>
      <c r="F81" s="116" t="str">
        <f t="shared" ref="F81:F144" si="73">IF(ISBLANK(D81),"",H80+E81)</f>
        <v/>
      </c>
      <c r="G81" s="33"/>
      <c r="H81" s="116" t="str">
        <f t="shared" ref="H81:H144" si="74">IF(ISBLANK(D81),"",F81+G81)</f>
        <v/>
      </c>
      <c r="O81" s="65" t="str">
        <f t="shared" si="16"/>
        <v/>
      </c>
      <c r="P81" s="65" t="str">
        <f t="shared" si="17"/>
        <v/>
      </c>
      <c r="Q81" s="65" t="str">
        <f>IF(ISBLANK(D81),"",(IF(D81=MAX($D:$D),-F81,G81)/(1+$L$15)^((D81-$D$14)/365)))</f>
        <v/>
      </c>
      <c r="R81" s="65" t="str">
        <f t="shared" ref="R81:T81" si="75">IF(ISERROR(Q81),1,Q81)</f>
        <v/>
      </c>
      <c r="S81" s="65" t="str">
        <f>IF(ISBLANK(D81),"",(IF(D81=MAX($D:$D),-F81,G81)/(1+$U$9)^((D81-$D$14)/365)))</f>
        <v/>
      </c>
      <c r="T81" s="65" t="str">
        <f t="shared" si="15"/>
        <v/>
      </c>
    </row>
    <row r="82" spans="5:20" x14ac:dyDescent="0.25">
      <c r="E82" s="33"/>
      <c r="F82" s="116" t="str">
        <f t="shared" si="73"/>
        <v/>
      </c>
      <c r="G82" s="33"/>
      <c r="H82" s="116" t="str">
        <f t="shared" si="74"/>
        <v/>
      </c>
      <c r="O82" s="65" t="str">
        <f t="shared" si="16"/>
        <v/>
      </c>
      <c r="P82" s="65" t="str">
        <f t="shared" si="17"/>
        <v/>
      </c>
      <c r="Q82" s="65" t="str">
        <f>IF(ISBLANK(D82),"",(IF(D82=MAX($D:$D),-F82,G82)/(1+$L$15)^((D82-$D$14)/365)))</f>
        <v/>
      </c>
      <c r="R82" s="65" t="str">
        <f t="shared" ref="R82:T82" si="76">IF(ISERROR(Q82),1,Q82)</f>
        <v/>
      </c>
      <c r="S82" s="65" t="str">
        <f>IF(ISBLANK(D82),"",(IF(D82=MAX($D:$D),-F82,G82)/(1+$U$9)^((D82-$D$14)/365)))</f>
        <v/>
      </c>
      <c r="T82" s="65" t="str">
        <f t="shared" si="15"/>
        <v/>
      </c>
    </row>
    <row r="83" spans="5:20" x14ac:dyDescent="0.25">
      <c r="E83" s="33"/>
      <c r="F83" s="116" t="str">
        <f t="shared" si="73"/>
        <v/>
      </c>
      <c r="G83" s="33"/>
      <c r="H83" s="116" t="str">
        <f t="shared" si="74"/>
        <v/>
      </c>
      <c r="O83" s="65" t="str">
        <f t="shared" si="16"/>
        <v/>
      </c>
      <c r="P83" s="65" t="str">
        <f t="shared" si="17"/>
        <v/>
      </c>
      <c r="Q83" s="65" t="str">
        <f>IF(ISBLANK(D83),"",(IF(D83=MAX($D:$D),-F83,G83)/(1+$L$15)^((D83-$D$14)/365)))</f>
        <v/>
      </c>
      <c r="R83" s="65" t="str">
        <f t="shared" ref="R83:T83" si="77">IF(ISERROR(Q83),1,Q83)</f>
        <v/>
      </c>
      <c r="S83" s="65" t="str">
        <f>IF(ISBLANK(D83),"",(IF(D83=MAX($D:$D),-F83,G83)/(1+$U$9)^((D83-$D$14)/365)))</f>
        <v/>
      </c>
      <c r="T83" s="65" t="str">
        <f t="shared" si="15"/>
        <v/>
      </c>
    </row>
    <row r="84" spans="5:20" x14ac:dyDescent="0.25">
      <c r="E84" s="33"/>
      <c r="F84" s="116" t="str">
        <f t="shared" si="73"/>
        <v/>
      </c>
      <c r="G84" s="33"/>
      <c r="H84" s="116" t="str">
        <f t="shared" si="74"/>
        <v/>
      </c>
      <c r="O84" s="65" t="str">
        <f t="shared" si="16"/>
        <v/>
      </c>
      <c r="P84" s="65" t="str">
        <f t="shared" si="17"/>
        <v/>
      </c>
      <c r="Q84" s="65" t="str">
        <f>IF(ISBLANK(D84),"",(IF(D84=MAX($D:$D),-F84,G84)/(1+$L$15)^((D84-$D$14)/365)))</f>
        <v/>
      </c>
      <c r="R84" s="65" t="str">
        <f t="shared" ref="R84:T84" si="78">IF(ISERROR(Q84),1,Q84)</f>
        <v/>
      </c>
      <c r="S84" s="65" t="str">
        <f>IF(ISBLANK(D84),"",(IF(D84=MAX($D:$D),-F84,G84)/(1+$U$9)^((D84-$D$14)/365)))</f>
        <v/>
      </c>
      <c r="T84" s="65" t="str">
        <f t="shared" si="15"/>
        <v/>
      </c>
    </row>
    <row r="85" spans="5:20" x14ac:dyDescent="0.25">
      <c r="E85" s="33"/>
      <c r="F85" s="116" t="str">
        <f t="shared" si="73"/>
        <v/>
      </c>
      <c r="G85" s="33"/>
      <c r="H85" s="116" t="str">
        <f t="shared" si="74"/>
        <v/>
      </c>
      <c r="O85" s="65" t="str">
        <f t="shared" si="16"/>
        <v/>
      </c>
      <c r="P85" s="65" t="str">
        <f t="shared" si="17"/>
        <v/>
      </c>
      <c r="Q85" s="65" t="str">
        <f>IF(ISBLANK(D85),"",(IF(D85=MAX($D:$D),-F85,G85)/(1+$L$15)^((D85-$D$14)/365)))</f>
        <v/>
      </c>
      <c r="R85" s="65" t="str">
        <f t="shared" ref="R85:T85" si="79">IF(ISERROR(Q85),1,Q85)</f>
        <v/>
      </c>
      <c r="S85" s="65" t="str">
        <f>IF(ISBLANK(D85),"",(IF(D85=MAX($D:$D),-F85,G85)/(1+$U$9)^((D85-$D$14)/365)))</f>
        <v/>
      </c>
      <c r="T85" s="65" t="str">
        <f t="shared" si="15"/>
        <v/>
      </c>
    </row>
    <row r="86" spans="5:20" x14ac:dyDescent="0.25">
      <c r="E86" s="33"/>
      <c r="F86" s="116" t="str">
        <f t="shared" si="73"/>
        <v/>
      </c>
      <c r="G86" s="33"/>
      <c r="H86" s="116" t="str">
        <f t="shared" si="74"/>
        <v/>
      </c>
      <c r="O86" s="65" t="str">
        <f t="shared" si="16"/>
        <v/>
      </c>
      <c r="P86" s="65" t="str">
        <f t="shared" si="17"/>
        <v/>
      </c>
      <c r="Q86" s="65" t="str">
        <f>IF(ISBLANK(D86),"",(IF(D86=MAX($D:$D),-F86,G86)/(1+$L$15)^((D86-$D$14)/365)))</f>
        <v/>
      </c>
      <c r="R86" s="65" t="str">
        <f t="shared" ref="R86:T86" si="80">IF(ISERROR(Q86),1,Q86)</f>
        <v/>
      </c>
      <c r="S86" s="65" t="str">
        <f>IF(ISBLANK(D86),"",(IF(D86=MAX($D:$D),-F86,G86)/(1+$U$9)^((D86-$D$14)/365)))</f>
        <v/>
      </c>
      <c r="T86" s="65" t="str">
        <f t="shared" si="15"/>
        <v/>
      </c>
    </row>
    <row r="87" spans="5:20" x14ac:dyDescent="0.25">
      <c r="E87" s="33"/>
      <c r="F87" s="116" t="str">
        <f t="shared" si="73"/>
        <v/>
      </c>
      <c r="G87" s="33"/>
      <c r="H87" s="116" t="str">
        <f t="shared" si="74"/>
        <v/>
      </c>
      <c r="O87" s="65" t="str">
        <f t="shared" si="16"/>
        <v/>
      </c>
      <c r="P87" s="65" t="str">
        <f t="shared" si="17"/>
        <v/>
      </c>
      <c r="Q87" s="65" t="str">
        <f>IF(ISBLANK(D87),"",(IF(D87=MAX($D:$D),-F87,G87)/(1+$L$15)^((D87-$D$14)/365)))</f>
        <v/>
      </c>
      <c r="R87" s="65" t="str">
        <f t="shared" ref="R87:T87" si="81">IF(ISERROR(Q87),1,Q87)</f>
        <v/>
      </c>
      <c r="S87" s="65" t="str">
        <f>IF(ISBLANK(D87),"",(IF(D87=MAX($D:$D),-F87,G87)/(1+$U$9)^((D87-$D$14)/365)))</f>
        <v/>
      </c>
      <c r="T87" s="65" t="str">
        <f t="shared" si="15"/>
        <v/>
      </c>
    </row>
    <row r="88" spans="5:20" x14ac:dyDescent="0.25">
      <c r="E88" s="33"/>
      <c r="F88" s="116" t="str">
        <f t="shared" si="73"/>
        <v/>
      </c>
      <c r="G88" s="33"/>
      <c r="H88" s="116" t="str">
        <f t="shared" si="74"/>
        <v/>
      </c>
      <c r="O88" s="65" t="str">
        <f t="shared" si="16"/>
        <v/>
      </c>
      <c r="P88" s="65" t="str">
        <f t="shared" si="17"/>
        <v/>
      </c>
      <c r="Q88" s="65" t="str">
        <f>IF(ISBLANK(D88),"",(IF(D88=MAX($D:$D),-F88,G88)/(1+$L$15)^((D88-$D$14)/365)))</f>
        <v/>
      </c>
      <c r="R88" s="65" t="str">
        <f t="shared" ref="R88:T88" si="82">IF(ISERROR(Q88),1,Q88)</f>
        <v/>
      </c>
      <c r="S88" s="65" t="str">
        <f>IF(ISBLANK(D88),"",(IF(D88=MAX($D:$D),-F88,G88)/(1+$U$9)^((D88-$D$14)/365)))</f>
        <v/>
      </c>
      <c r="T88" s="65" t="str">
        <f t="shared" si="15"/>
        <v/>
      </c>
    </row>
    <row r="89" spans="5:20" x14ac:dyDescent="0.25">
      <c r="E89" s="33"/>
      <c r="F89" s="116" t="str">
        <f t="shared" si="73"/>
        <v/>
      </c>
      <c r="G89" s="33"/>
      <c r="H89" s="116" t="str">
        <f t="shared" si="74"/>
        <v/>
      </c>
      <c r="O89" s="65" t="str">
        <f t="shared" si="16"/>
        <v/>
      </c>
      <c r="P89" s="65" t="str">
        <f t="shared" si="17"/>
        <v/>
      </c>
      <c r="Q89" s="65" t="str">
        <f>IF(ISBLANK(D89),"",(IF(D89=MAX($D:$D),-F89,G89)/(1+$L$15)^((D89-$D$14)/365)))</f>
        <v/>
      </c>
      <c r="R89" s="65" t="str">
        <f t="shared" ref="R89:T89" si="83">IF(ISERROR(Q89),1,Q89)</f>
        <v/>
      </c>
      <c r="S89" s="65" t="str">
        <f>IF(ISBLANK(D89),"",(IF(D89=MAX($D:$D),-F89,G89)/(1+$U$9)^((D89-$D$14)/365)))</f>
        <v/>
      </c>
      <c r="T89" s="65" t="str">
        <f t="shared" ref="T89:T152" si="84">IF(ISERROR(S89),1,S89)</f>
        <v/>
      </c>
    </row>
    <row r="90" spans="5:20" x14ac:dyDescent="0.25">
      <c r="E90" s="33"/>
      <c r="F90" s="116" t="str">
        <f t="shared" si="73"/>
        <v/>
      </c>
      <c r="G90" s="33"/>
      <c r="H90" s="116" t="str">
        <f t="shared" si="74"/>
        <v/>
      </c>
      <c r="O90" s="65" t="str">
        <f t="shared" ref="O90:O153" si="85">IF(ISBLANK(D90),"",F90/H89)</f>
        <v/>
      </c>
      <c r="P90" s="65" t="str">
        <f t="shared" ref="P90:P153" si="86">IF(ISBLANK(D90),"",LN(O90))</f>
        <v/>
      </c>
      <c r="Q90" s="65" t="str">
        <f>IF(ISBLANK(D90),"",(IF(D90=MAX($D:$D),-F90,G90)/(1+$L$15)^((D90-$D$14)/365)))</f>
        <v/>
      </c>
      <c r="R90" s="65" t="str">
        <f t="shared" ref="R90:T90" si="87">IF(ISERROR(Q90),1,Q90)</f>
        <v/>
      </c>
      <c r="S90" s="65" t="str">
        <f>IF(ISBLANK(D90),"",(IF(D90=MAX($D:$D),-F90,G90)/(1+$U$9)^((D90-$D$14)/365)))</f>
        <v/>
      </c>
      <c r="T90" s="65" t="str">
        <f t="shared" si="84"/>
        <v/>
      </c>
    </row>
    <row r="91" spans="5:20" x14ac:dyDescent="0.25">
      <c r="E91" s="33"/>
      <c r="F91" s="116" t="str">
        <f t="shared" si="73"/>
        <v/>
      </c>
      <c r="G91" s="33"/>
      <c r="H91" s="116" t="str">
        <f t="shared" si="74"/>
        <v/>
      </c>
      <c r="O91" s="65" t="str">
        <f t="shared" si="85"/>
        <v/>
      </c>
      <c r="P91" s="65" t="str">
        <f t="shared" si="86"/>
        <v/>
      </c>
      <c r="Q91" s="65" t="str">
        <f>IF(ISBLANK(D91),"",(IF(D91=MAX($D:$D),-F91,G91)/(1+$L$15)^((D91-$D$14)/365)))</f>
        <v/>
      </c>
      <c r="R91" s="65" t="str">
        <f t="shared" ref="R91:T91" si="88">IF(ISERROR(Q91),1,Q91)</f>
        <v/>
      </c>
      <c r="S91" s="65" t="str">
        <f>IF(ISBLANK(D91),"",(IF(D91=MAX($D:$D),-F91,G91)/(1+$U$9)^((D91-$D$14)/365)))</f>
        <v/>
      </c>
      <c r="T91" s="65" t="str">
        <f t="shared" si="84"/>
        <v/>
      </c>
    </row>
    <row r="92" spans="5:20" x14ac:dyDescent="0.25">
      <c r="E92" s="33"/>
      <c r="F92" s="116" t="str">
        <f t="shared" si="73"/>
        <v/>
      </c>
      <c r="G92" s="33"/>
      <c r="H92" s="116" t="str">
        <f t="shared" si="74"/>
        <v/>
      </c>
      <c r="O92" s="65" t="str">
        <f t="shared" si="85"/>
        <v/>
      </c>
      <c r="P92" s="65" t="str">
        <f t="shared" si="86"/>
        <v/>
      </c>
      <c r="Q92" s="65" t="str">
        <f>IF(ISBLANK(D92),"",(IF(D92=MAX($D:$D),-F92,G92)/(1+$L$15)^((D92-$D$14)/365)))</f>
        <v/>
      </c>
      <c r="R92" s="65" t="str">
        <f t="shared" ref="R92:T92" si="89">IF(ISERROR(Q92),1,Q92)</f>
        <v/>
      </c>
      <c r="S92" s="65" t="str">
        <f>IF(ISBLANK(D92),"",(IF(D92=MAX($D:$D),-F92,G92)/(1+$U$9)^((D92-$D$14)/365)))</f>
        <v/>
      </c>
      <c r="T92" s="65" t="str">
        <f t="shared" si="84"/>
        <v/>
      </c>
    </row>
    <row r="93" spans="5:20" x14ac:dyDescent="0.25">
      <c r="E93" s="33"/>
      <c r="F93" s="116" t="str">
        <f t="shared" si="73"/>
        <v/>
      </c>
      <c r="G93" s="33"/>
      <c r="H93" s="116" t="str">
        <f t="shared" si="74"/>
        <v/>
      </c>
      <c r="O93" s="65" t="str">
        <f t="shared" si="85"/>
        <v/>
      </c>
      <c r="P93" s="65" t="str">
        <f t="shared" si="86"/>
        <v/>
      </c>
      <c r="Q93" s="65" t="str">
        <f>IF(ISBLANK(D93),"",(IF(D93=MAX($D:$D),-F93,G93)/(1+$L$15)^((D93-$D$14)/365)))</f>
        <v/>
      </c>
      <c r="R93" s="65" t="str">
        <f t="shared" ref="R93:T93" si="90">IF(ISERROR(Q93),1,Q93)</f>
        <v/>
      </c>
      <c r="S93" s="65" t="str">
        <f>IF(ISBLANK(D93),"",(IF(D93=MAX($D:$D),-F93,G93)/(1+$U$9)^((D93-$D$14)/365)))</f>
        <v/>
      </c>
      <c r="T93" s="65" t="str">
        <f t="shared" si="84"/>
        <v/>
      </c>
    </row>
    <row r="94" spans="5:20" x14ac:dyDescent="0.25">
      <c r="E94" s="33"/>
      <c r="F94" s="116" t="str">
        <f t="shared" si="73"/>
        <v/>
      </c>
      <c r="G94" s="33"/>
      <c r="H94" s="116" t="str">
        <f t="shared" si="74"/>
        <v/>
      </c>
      <c r="O94" s="65" t="str">
        <f t="shared" si="85"/>
        <v/>
      </c>
      <c r="P94" s="65" t="str">
        <f t="shared" si="86"/>
        <v/>
      </c>
      <c r="Q94" s="65" t="str">
        <f>IF(ISBLANK(D94),"",(IF(D94=MAX($D:$D),-F94,G94)/(1+$L$15)^((D94-$D$14)/365)))</f>
        <v/>
      </c>
      <c r="R94" s="65" t="str">
        <f t="shared" ref="R94:T94" si="91">IF(ISERROR(Q94),1,Q94)</f>
        <v/>
      </c>
      <c r="S94" s="65" t="str">
        <f>IF(ISBLANK(D94),"",(IF(D94=MAX($D:$D),-F94,G94)/(1+$U$9)^((D94-$D$14)/365)))</f>
        <v/>
      </c>
      <c r="T94" s="65" t="str">
        <f t="shared" si="84"/>
        <v/>
      </c>
    </row>
    <row r="95" spans="5:20" x14ac:dyDescent="0.25">
      <c r="E95" s="33"/>
      <c r="F95" s="116" t="str">
        <f t="shared" si="73"/>
        <v/>
      </c>
      <c r="G95" s="33"/>
      <c r="H95" s="116" t="str">
        <f t="shared" si="74"/>
        <v/>
      </c>
      <c r="O95" s="65" t="str">
        <f t="shared" si="85"/>
        <v/>
      </c>
      <c r="P95" s="65" t="str">
        <f t="shared" si="86"/>
        <v/>
      </c>
      <c r="Q95" s="65" t="str">
        <f>IF(ISBLANK(D95),"",(IF(D95=MAX($D:$D),-F95,G95)/(1+$L$15)^((D95-$D$14)/365)))</f>
        <v/>
      </c>
      <c r="R95" s="65" t="str">
        <f t="shared" ref="R95:T95" si="92">IF(ISERROR(Q95),1,Q95)</f>
        <v/>
      </c>
      <c r="S95" s="65" t="str">
        <f>IF(ISBLANK(D95),"",(IF(D95=MAX($D:$D),-F95,G95)/(1+$U$9)^((D95-$D$14)/365)))</f>
        <v/>
      </c>
      <c r="T95" s="65" t="str">
        <f t="shared" si="84"/>
        <v/>
      </c>
    </row>
    <row r="96" spans="5:20" x14ac:dyDescent="0.25">
      <c r="E96" s="33"/>
      <c r="F96" s="116" t="str">
        <f t="shared" si="73"/>
        <v/>
      </c>
      <c r="G96" s="33"/>
      <c r="H96" s="116" t="str">
        <f t="shared" si="74"/>
        <v/>
      </c>
      <c r="O96" s="65" t="str">
        <f t="shared" si="85"/>
        <v/>
      </c>
      <c r="P96" s="65" t="str">
        <f t="shared" si="86"/>
        <v/>
      </c>
      <c r="Q96" s="65" t="str">
        <f>IF(ISBLANK(D96),"",(IF(D96=MAX($D:$D),-F96,G96)/(1+$L$15)^((D96-$D$14)/365)))</f>
        <v/>
      </c>
      <c r="R96" s="65" t="str">
        <f t="shared" ref="R96:T96" si="93">IF(ISERROR(Q96),1,Q96)</f>
        <v/>
      </c>
      <c r="S96" s="65" t="str">
        <f>IF(ISBLANK(D96),"",(IF(D96=MAX($D:$D),-F96,G96)/(1+$U$9)^((D96-$D$14)/365)))</f>
        <v/>
      </c>
      <c r="T96" s="65" t="str">
        <f t="shared" si="84"/>
        <v/>
      </c>
    </row>
    <row r="97" spans="5:20" x14ac:dyDescent="0.25">
      <c r="E97" s="33"/>
      <c r="F97" s="116" t="str">
        <f t="shared" si="73"/>
        <v/>
      </c>
      <c r="G97" s="33"/>
      <c r="H97" s="116" t="str">
        <f t="shared" si="74"/>
        <v/>
      </c>
      <c r="O97" s="65" t="str">
        <f t="shared" si="85"/>
        <v/>
      </c>
      <c r="P97" s="65" t="str">
        <f t="shared" si="86"/>
        <v/>
      </c>
      <c r="Q97" s="65" t="str">
        <f>IF(ISBLANK(D97),"",(IF(D97=MAX($D:$D),-F97,G97)/(1+$L$15)^((D97-$D$14)/365)))</f>
        <v/>
      </c>
      <c r="R97" s="65" t="str">
        <f t="shared" ref="R97:T97" si="94">IF(ISERROR(Q97),1,Q97)</f>
        <v/>
      </c>
      <c r="S97" s="65" t="str">
        <f>IF(ISBLANK(D97),"",(IF(D97=MAX($D:$D),-F97,G97)/(1+$U$9)^((D97-$D$14)/365)))</f>
        <v/>
      </c>
      <c r="T97" s="65" t="str">
        <f t="shared" si="84"/>
        <v/>
      </c>
    </row>
    <row r="98" spans="5:20" x14ac:dyDescent="0.25">
      <c r="E98" s="33"/>
      <c r="F98" s="116" t="str">
        <f t="shared" si="73"/>
        <v/>
      </c>
      <c r="G98" s="33"/>
      <c r="H98" s="116" t="str">
        <f t="shared" si="74"/>
        <v/>
      </c>
      <c r="O98" s="65" t="str">
        <f t="shared" si="85"/>
        <v/>
      </c>
      <c r="P98" s="65" t="str">
        <f t="shared" si="86"/>
        <v/>
      </c>
      <c r="Q98" s="65" t="str">
        <f>IF(ISBLANK(D98),"",(IF(D98=MAX($D:$D),-F98,G98)/(1+$L$15)^((D98-$D$14)/365)))</f>
        <v/>
      </c>
      <c r="R98" s="65" t="str">
        <f t="shared" ref="R98:T98" si="95">IF(ISERROR(Q98),1,Q98)</f>
        <v/>
      </c>
      <c r="S98" s="65" t="str">
        <f>IF(ISBLANK(D98),"",(IF(D98=MAX($D:$D),-F98,G98)/(1+$U$9)^((D98-$D$14)/365)))</f>
        <v/>
      </c>
      <c r="T98" s="65" t="str">
        <f t="shared" si="84"/>
        <v/>
      </c>
    </row>
    <row r="99" spans="5:20" x14ac:dyDescent="0.25">
      <c r="E99" s="33"/>
      <c r="F99" s="116" t="str">
        <f t="shared" si="73"/>
        <v/>
      </c>
      <c r="G99" s="33"/>
      <c r="H99" s="116" t="str">
        <f t="shared" si="74"/>
        <v/>
      </c>
      <c r="O99" s="65" t="str">
        <f t="shared" si="85"/>
        <v/>
      </c>
      <c r="P99" s="65" t="str">
        <f t="shared" si="86"/>
        <v/>
      </c>
      <c r="Q99" s="65" t="str">
        <f>IF(ISBLANK(D99),"",(IF(D99=MAX($D:$D),-F99,G99)/(1+$L$15)^((D99-$D$14)/365)))</f>
        <v/>
      </c>
      <c r="R99" s="65" t="str">
        <f t="shared" ref="R99:T99" si="96">IF(ISERROR(Q99),1,Q99)</f>
        <v/>
      </c>
      <c r="S99" s="65" t="str">
        <f>IF(ISBLANK(D99),"",(IF(D99=MAX($D:$D),-F99,G99)/(1+$U$9)^((D99-$D$14)/365)))</f>
        <v/>
      </c>
      <c r="T99" s="65" t="str">
        <f t="shared" si="84"/>
        <v/>
      </c>
    </row>
    <row r="100" spans="5:20" x14ac:dyDescent="0.25">
      <c r="E100" s="33"/>
      <c r="F100" s="116" t="str">
        <f t="shared" si="73"/>
        <v/>
      </c>
      <c r="G100" s="33"/>
      <c r="H100" s="116" t="str">
        <f t="shared" si="74"/>
        <v/>
      </c>
      <c r="O100" s="65" t="str">
        <f t="shared" si="85"/>
        <v/>
      </c>
      <c r="P100" s="65" t="str">
        <f t="shared" si="86"/>
        <v/>
      </c>
      <c r="Q100" s="65" t="str">
        <f>IF(ISBLANK(D100),"",(IF(D100=MAX($D:$D),-F100,G100)/(1+$L$15)^((D100-$D$14)/365)))</f>
        <v/>
      </c>
      <c r="R100" s="65" t="str">
        <f t="shared" ref="R100:T100" si="97">IF(ISERROR(Q100),1,Q100)</f>
        <v/>
      </c>
      <c r="S100" s="65" t="str">
        <f>IF(ISBLANK(D100),"",(IF(D100=MAX($D:$D),-F100,G100)/(1+$U$9)^((D100-$D$14)/365)))</f>
        <v/>
      </c>
      <c r="T100" s="65" t="str">
        <f t="shared" si="84"/>
        <v/>
      </c>
    </row>
    <row r="101" spans="5:20" x14ac:dyDescent="0.25">
      <c r="E101" s="33"/>
      <c r="F101" s="116" t="str">
        <f t="shared" si="73"/>
        <v/>
      </c>
      <c r="G101" s="33"/>
      <c r="H101" s="116" t="str">
        <f t="shared" si="74"/>
        <v/>
      </c>
      <c r="O101" s="65" t="str">
        <f t="shared" si="85"/>
        <v/>
      </c>
      <c r="P101" s="65" t="str">
        <f t="shared" si="86"/>
        <v/>
      </c>
      <c r="Q101" s="65" t="str">
        <f>IF(ISBLANK(D101),"",(IF(D101=MAX($D:$D),-F101,G101)/(1+$L$15)^((D101-$D$14)/365)))</f>
        <v/>
      </c>
      <c r="R101" s="65" t="str">
        <f t="shared" ref="R101:T101" si="98">IF(ISERROR(Q101),1,Q101)</f>
        <v/>
      </c>
      <c r="S101" s="65" t="str">
        <f>IF(ISBLANK(D101),"",(IF(D101=MAX($D:$D),-F101,G101)/(1+$U$9)^((D101-$D$14)/365)))</f>
        <v/>
      </c>
      <c r="T101" s="65" t="str">
        <f t="shared" si="84"/>
        <v/>
      </c>
    </row>
    <row r="102" spans="5:20" x14ac:dyDescent="0.25">
      <c r="E102" s="33"/>
      <c r="F102" s="116" t="str">
        <f t="shared" si="73"/>
        <v/>
      </c>
      <c r="G102" s="33"/>
      <c r="H102" s="116" t="str">
        <f t="shared" si="74"/>
        <v/>
      </c>
      <c r="O102" s="65" t="str">
        <f t="shared" si="85"/>
        <v/>
      </c>
      <c r="P102" s="65" t="str">
        <f t="shared" si="86"/>
        <v/>
      </c>
      <c r="Q102" s="65" t="str">
        <f>IF(ISBLANK(D102),"",(IF(D102=MAX($D:$D),-F102,G102)/(1+$L$15)^((D102-$D$14)/365)))</f>
        <v/>
      </c>
      <c r="R102" s="65" t="str">
        <f t="shared" ref="R102:T102" si="99">IF(ISERROR(Q102),1,Q102)</f>
        <v/>
      </c>
      <c r="S102" s="65" t="str">
        <f>IF(ISBLANK(D102),"",(IF(D102=MAX($D:$D),-F102,G102)/(1+$U$9)^((D102-$D$14)/365)))</f>
        <v/>
      </c>
      <c r="T102" s="65" t="str">
        <f t="shared" si="84"/>
        <v/>
      </c>
    </row>
    <row r="103" spans="5:20" x14ac:dyDescent="0.25">
      <c r="E103" s="33"/>
      <c r="F103" s="116" t="str">
        <f t="shared" si="73"/>
        <v/>
      </c>
      <c r="G103" s="33"/>
      <c r="H103" s="116" t="str">
        <f t="shared" si="74"/>
        <v/>
      </c>
      <c r="O103" s="65" t="str">
        <f t="shared" si="85"/>
        <v/>
      </c>
      <c r="P103" s="65" t="str">
        <f t="shared" si="86"/>
        <v/>
      </c>
      <c r="Q103" s="65" t="str">
        <f>IF(ISBLANK(D103),"",(IF(D103=MAX($D:$D),-F103,G103)/(1+$L$15)^((D103-$D$14)/365)))</f>
        <v/>
      </c>
      <c r="R103" s="65" t="str">
        <f t="shared" ref="R103:T103" si="100">IF(ISERROR(Q103),1,Q103)</f>
        <v/>
      </c>
      <c r="S103" s="65" t="str">
        <f>IF(ISBLANK(D103),"",(IF(D103=MAX($D:$D),-F103,G103)/(1+$U$9)^((D103-$D$14)/365)))</f>
        <v/>
      </c>
      <c r="T103" s="65" t="str">
        <f t="shared" si="84"/>
        <v/>
      </c>
    </row>
    <row r="104" spans="5:20" x14ac:dyDescent="0.25">
      <c r="E104" s="33"/>
      <c r="F104" s="116" t="str">
        <f t="shared" si="73"/>
        <v/>
      </c>
      <c r="G104" s="33"/>
      <c r="H104" s="116" t="str">
        <f t="shared" si="74"/>
        <v/>
      </c>
      <c r="O104" s="65" t="str">
        <f t="shared" si="85"/>
        <v/>
      </c>
      <c r="P104" s="65" t="str">
        <f t="shared" si="86"/>
        <v/>
      </c>
      <c r="Q104" s="65" t="str">
        <f>IF(ISBLANK(D104),"",(IF(D104=MAX($D:$D),-F104,G104)/(1+$L$15)^((D104-$D$14)/365)))</f>
        <v/>
      </c>
      <c r="R104" s="65" t="str">
        <f t="shared" ref="R104:T104" si="101">IF(ISERROR(Q104),1,Q104)</f>
        <v/>
      </c>
      <c r="S104" s="65" t="str">
        <f>IF(ISBLANK(D104),"",(IF(D104=MAX($D:$D),-F104,G104)/(1+$U$9)^((D104-$D$14)/365)))</f>
        <v/>
      </c>
      <c r="T104" s="65" t="str">
        <f t="shared" si="84"/>
        <v/>
      </c>
    </row>
    <row r="105" spans="5:20" x14ac:dyDescent="0.25">
      <c r="E105" s="33"/>
      <c r="F105" s="116" t="str">
        <f t="shared" si="73"/>
        <v/>
      </c>
      <c r="G105" s="33"/>
      <c r="H105" s="116" t="str">
        <f t="shared" si="74"/>
        <v/>
      </c>
      <c r="O105" s="65" t="str">
        <f t="shared" si="85"/>
        <v/>
      </c>
      <c r="P105" s="65" t="str">
        <f t="shared" si="86"/>
        <v/>
      </c>
      <c r="Q105" s="65" t="str">
        <f>IF(ISBLANK(D105),"",(IF(D105=MAX($D:$D),-F105,G105)/(1+$L$15)^((D105-$D$14)/365)))</f>
        <v/>
      </c>
      <c r="R105" s="65" t="str">
        <f t="shared" ref="R105:T105" si="102">IF(ISERROR(Q105),1,Q105)</f>
        <v/>
      </c>
      <c r="S105" s="65" t="str">
        <f>IF(ISBLANK(D105),"",(IF(D105=MAX($D:$D),-F105,G105)/(1+$U$9)^((D105-$D$14)/365)))</f>
        <v/>
      </c>
      <c r="T105" s="65" t="str">
        <f t="shared" si="84"/>
        <v/>
      </c>
    </row>
    <row r="106" spans="5:20" x14ac:dyDescent="0.25">
      <c r="E106" s="33"/>
      <c r="F106" s="116" t="str">
        <f t="shared" si="73"/>
        <v/>
      </c>
      <c r="G106" s="33"/>
      <c r="H106" s="116" t="str">
        <f t="shared" si="74"/>
        <v/>
      </c>
      <c r="O106" s="65" t="str">
        <f t="shared" si="85"/>
        <v/>
      </c>
      <c r="P106" s="65" t="str">
        <f t="shared" si="86"/>
        <v/>
      </c>
      <c r="Q106" s="65" t="str">
        <f>IF(ISBLANK(D106),"",(IF(D106=MAX($D:$D),-F106,G106)/(1+$L$15)^((D106-$D$14)/365)))</f>
        <v/>
      </c>
      <c r="R106" s="65" t="str">
        <f t="shared" ref="R106:T106" si="103">IF(ISERROR(Q106),1,Q106)</f>
        <v/>
      </c>
      <c r="S106" s="65" t="str">
        <f>IF(ISBLANK(D106),"",(IF(D106=MAX($D:$D),-F106,G106)/(1+$U$9)^((D106-$D$14)/365)))</f>
        <v/>
      </c>
      <c r="T106" s="65" t="str">
        <f t="shared" si="84"/>
        <v/>
      </c>
    </row>
    <row r="107" spans="5:20" x14ac:dyDescent="0.25">
      <c r="E107" s="33"/>
      <c r="F107" s="116" t="str">
        <f t="shared" si="73"/>
        <v/>
      </c>
      <c r="G107" s="33"/>
      <c r="H107" s="116" t="str">
        <f t="shared" si="74"/>
        <v/>
      </c>
      <c r="O107" s="65" t="str">
        <f t="shared" si="85"/>
        <v/>
      </c>
      <c r="P107" s="65" t="str">
        <f t="shared" si="86"/>
        <v/>
      </c>
      <c r="Q107" s="65" t="str">
        <f>IF(ISBLANK(D107),"",(IF(D107=MAX($D:$D),-F107,G107)/(1+$L$15)^((D107-$D$14)/365)))</f>
        <v/>
      </c>
      <c r="R107" s="65" t="str">
        <f t="shared" ref="R107:T107" si="104">IF(ISERROR(Q107),1,Q107)</f>
        <v/>
      </c>
      <c r="S107" s="65" t="str">
        <f>IF(ISBLANK(D107),"",(IF(D107=MAX($D:$D),-F107,G107)/(1+$U$9)^((D107-$D$14)/365)))</f>
        <v/>
      </c>
      <c r="T107" s="65" t="str">
        <f t="shared" si="84"/>
        <v/>
      </c>
    </row>
    <row r="108" spans="5:20" x14ac:dyDescent="0.25">
      <c r="E108" s="33"/>
      <c r="F108" s="116" t="str">
        <f t="shared" si="73"/>
        <v/>
      </c>
      <c r="G108" s="33"/>
      <c r="H108" s="116" t="str">
        <f t="shared" si="74"/>
        <v/>
      </c>
      <c r="O108" s="65" t="str">
        <f t="shared" si="85"/>
        <v/>
      </c>
      <c r="P108" s="65" t="str">
        <f t="shared" si="86"/>
        <v/>
      </c>
      <c r="Q108" s="65" t="str">
        <f>IF(ISBLANK(D108),"",(IF(D108=MAX($D:$D),-F108,G108)/(1+$L$15)^((D108-$D$14)/365)))</f>
        <v/>
      </c>
      <c r="R108" s="65" t="str">
        <f t="shared" ref="R108:T108" si="105">IF(ISERROR(Q108),1,Q108)</f>
        <v/>
      </c>
      <c r="S108" s="65" t="str">
        <f>IF(ISBLANK(D108),"",(IF(D108=MAX($D:$D),-F108,G108)/(1+$U$9)^((D108-$D$14)/365)))</f>
        <v/>
      </c>
      <c r="T108" s="65" t="str">
        <f t="shared" si="84"/>
        <v/>
      </c>
    </row>
    <row r="109" spans="5:20" x14ac:dyDescent="0.25">
      <c r="E109" s="33"/>
      <c r="F109" s="116" t="str">
        <f t="shared" si="73"/>
        <v/>
      </c>
      <c r="G109" s="33"/>
      <c r="H109" s="116" t="str">
        <f t="shared" si="74"/>
        <v/>
      </c>
      <c r="O109" s="65" t="str">
        <f t="shared" si="85"/>
        <v/>
      </c>
      <c r="P109" s="65" t="str">
        <f t="shared" si="86"/>
        <v/>
      </c>
      <c r="Q109" s="65" t="str">
        <f>IF(ISBLANK(D109),"",(IF(D109=MAX($D:$D),-F109,G109)/(1+$L$15)^((D109-$D$14)/365)))</f>
        <v/>
      </c>
      <c r="R109" s="65" t="str">
        <f t="shared" ref="R109:T109" si="106">IF(ISERROR(Q109),1,Q109)</f>
        <v/>
      </c>
      <c r="S109" s="65" t="str">
        <f>IF(ISBLANK(D109),"",(IF(D109=MAX($D:$D),-F109,G109)/(1+$U$9)^((D109-$D$14)/365)))</f>
        <v/>
      </c>
      <c r="T109" s="65" t="str">
        <f t="shared" si="84"/>
        <v/>
      </c>
    </row>
    <row r="110" spans="5:20" x14ac:dyDescent="0.25">
      <c r="E110" s="33"/>
      <c r="F110" s="116" t="str">
        <f t="shared" si="73"/>
        <v/>
      </c>
      <c r="G110" s="33"/>
      <c r="H110" s="116" t="str">
        <f t="shared" si="74"/>
        <v/>
      </c>
      <c r="O110" s="65" t="str">
        <f t="shared" si="85"/>
        <v/>
      </c>
      <c r="P110" s="65" t="str">
        <f t="shared" si="86"/>
        <v/>
      </c>
      <c r="Q110" s="65" t="str">
        <f>IF(ISBLANK(D110),"",(IF(D110=MAX($D:$D),-F110,G110)/(1+$L$15)^((D110-$D$14)/365)))</f>
        <v/>
      </c>
      <c r="R110" s="65" t="str">
        <f t="shared" ref="R110:T110" si="107">IF(ISERROR(Q110),1,Q110)</f>
        <v/>
      </c>
      <c r="S110" s="65" t="str">
        <f>IF(ISBLANK(D110),"",(IF(D110=MAX($D:$D),-F110,G110)/(1+$U$9)^((D110-$D$14)/365)))</f>
        <v/>
      </c>
      <c r="T110" s="65" t="str">
        <f t="shared" si="84"/>
        <v/>
      </c>
    </row>
    <row r="111" spans="5:20" x14ac:dyDescent="0.25">
      <c r="E111" s="33"/>
      <c r="F111" s="116" t="str">
        <f t="shared" si="73"/>
        <v/>
      </c>
      <c r="G111" s="33"/>
      <c r="H111" s="116" t="str">
        <f t="shared" si="74"/>
        <v/>
      </c>
      <c r="O111" s="65" t="str">
        <f t="shared" si="85"/>
        <v/>
      </c>
      <c r="P111" s="65" t="str">
        <f t="shared" si="86"/>
        <v/>
      </c>
      <c r="Q111" s="65" t="str">
        <f>IF(ISBLANK(D111),"",(IF(D111=MAX($D:$D),-F111,G111)/(1+$L$15)^((D111-$D$14)/365)))</f>
        <v/>
      </c>
      <c r="R111" s="65" t="str">
        <f t="shared" ref="R111:T111" si="108">IF(ISERROR(Q111),1,Q111)</f>
        <v/>
      </c>
      <c r="S111" s="65" t="str">
        <f>IF(ISBLANK(D111),"",(IF(D111=MAX($D:$D),-F111,G111)/(1+$U$9)^((D111-$D$14)/365)))</f>
        <v/>
      </c>
      <c r="T111" s="65" t="str">
        <f t="shared" si="84"/>
        <v/>
      </c>
    </row>
    <row r="112" spans="5:20" x14ac:dyDescent="0.25">
      <c r="E112" s="33"/>
      <c r="F112" s="116" t="str">
        <f t="shared" si="73"/>
        <v/>
      </c>
      <c r="G112" s="33"/>
      <c r="H112" s="116" t="str">
        <f t="shared" si="74"/>
        <v/>
      </c>
      <c r="O112" s="65" t="str">
        <f t="shared" si="85"/>
        <v/>
      </c>
      <c r="P112" s="65" t="str">
        <f t="shared" si="86"/>
        <v/>
      </c>
      <c r="Q112" s="65" t="str">
        <f>IF(ISBLANK(D112),"",(IF(D112=MAX($D:$D),-F112,G112)/(1+$L$15)^((D112-$D$14)/365)))</f>
        <v/>
      </c>
      <c r="R112" s="65" t="str">
        <f t="shared" ref="R112:T112" si="109">IF(ISERROR(Q112),1,Q112)</f>
        <v/>
      </c>
      <c r="S112" s="65" t="str">
        <f>IF(ISBLANK(D112),"",(IF(D112=MAX($D:$D),-F112,G112)/(1+$U$9)^((D112-$D$14)/365)))</f>
        <v/>
      </c>
      <c r="T112" s="65" t="str">
        <f t="shared" si="84"/>
        <v/>
      </c>
    </row>
    <row r="113" spans="5:20" x14ac:dyDescent="0.25">
      <c r="E113" s="33"/>
      <c r="F113" s="116" t="str">
        <f t="shared" si="73"/>
        <v/>
      </c>
      <c r="G113" s="33"/>
      <c r="H113" s="116" t="str">
        <f t="shared" si="74"/>
        <v/>
      </c>
      <c r="O113" s="65" t="str">
        <f t="shared" si="85"/>
        <v/>
      </c>
      <c r="P113" s="65" t="str">
        <f t="shared" si="86"/>
        <v/>
      </c>
      <c r="Q113" s="65" t="str">
        <f>IF(ISBLANK(D113),"",(IF(D113=MAX($D:$D),-F113,G113)/(1+$L$15)^((D113-$D$14)/365)))</f>
        <v/>
      </c>
      <c r="R113" s="65" t="str">
        <f t="shared" ref="R113:T113" si="110">IF(ISERROR(Q113),1,Q113)</f>
        <v/>
      </c>
      <c r="S113" s="65" t="str">
        <f>IF(ISBLANK(D113),"",(IF(D113=MAX($D:$D),-F113,G113)/(1+$U$9)^((D113-$D$14)/365)))</f>
        <v/>
      </c>
      <c r="T113" s="65" t="str">
        <f t="shared" si="84"/>
        <v/>
      </c>
    </row>
    <row r="114" spans="5:20" x14ac:dyDescent="0.25">
      <c r="E114" s="33"/>
      <c r="F114" s="116" t="str">
        <f t="shared" si="73"/>
        <v/>
      </c>
      <c r="G114" s="33"/>
      <c r="H114" s="116" t="str">
        <f t="shared" si="74"/>
        <v/>
      </c>
      <c r="O114" s="65" t="str">
        <f t="shared" si="85"/>
        <v/>
      </c>
      <c r="P114" s="65" t="str">
        <f t="shared" si="86"/>
        <v/>
      </c>
      <c r="Q114" s="65" t="str">
        <f>IF(ISBLANK(D114),"",(IF(D114=MAX($D:$D),-F114,G114)/(1+$L$15)^((D114-$D$14)/365)))</f>
        <v/>
      </c>
      <c r="R114" s="65" t="str">
        <f t="shared" ref="R114:T114" si="111">IF(ISERROR(Q114),1,Q114)</f>
        <v/>
      </c>
      <c r="S114" s="65" t="str">
        <f>IF(ISBLANK(D114),"",(IF(D114=MAX($D:$D),-F114,G114)/(1+$U$9)^((D114-$D$14)/365)))</f>
        <v/>
      </c>
      <c r="T114" s="65" t="str">
        <f t="shared" si="84"/>
        <v/>
      </c>
    </row>
    <row r="115" spans="5:20" x14ac:dyDescent="0.25">
      <c r="E115" s="33"/>
      <c r="F115" s="116" t="str">
        <f t="shared" si="73"/>
        <v/>
      </c>
      <c r="G115" s="33"/>
      <c r="H115" s="116" t="str">
        <f t="shared" si="74"/>
        <v/>
      </c>
      <c r="O115" s="65" t="str">
        <f t="shared" si="85"/>
        <v/>
      </c>
      <c r="P115" s="65" t="str">
        <f t="shared" si="86"/>
        <v/>
      </c>
      <c r="Q115" s="65" t="str">
        <f>IF(ISBLANK(D115),"",(IF(D115=MAX($D:$D),-F115,G115)/(1+$L$15)^((D115-$D$14)/365)))</f>
        <v/>
      </c>
      <c r="R115" s="65" t="str">
        <f t="shared" ref="R115:T115" si="112">IF(ISERROR(Q115),1,Q115)</f>
        <v/>
      </c>
      <c r="S115" s="65" t="str">
        <f>IF(ISBLANK(D115),"",(IF(D115=MAX($D:$D),-F115,G115)/(1+$U$9)^((D115-$D$14)/365)))</f>
        <v/>
      </c>
      <c r="T115" s="65" t="str">
        <f t="shared" si="84"/>
        <v/>
      </c>
    </row>
    <row r="116" spans="5:20" x14ac:dyDescent="0.25">
      <c r="E116" s="33"/>
      <c r="F116" s="116" t="str">
        <f t="shared" si="73"/>
        <v/>
      </c>
      <c r="G116" s="33"/>
      <c r="H116" s="116" t="str">
        <f t="shared" si="74"/>
        <v/>
      </c>
      <c r="O116" s="65" t="str">
        <f t="shared" si="85"/>
        <v/>
      </c>
      <c r="P116" s="65" t="str">
        <f t="shared" si="86"/>
        <v/>
      </c>
      <c r="Q116" s="65" t="str">
        <f>IF(ISBLANK(D116),"",(IF(D116=MAX($D:$D),-F116,G116)/(1+$L$15)^((D116-$D$14)/365)))</f>
        <v/>
      </c>
      <c r="R116" s="65" t="str">
        <f t="shared" ref="R116:T116" si="113">IF(ISERROR(Q116),1,Q116)</f>
        <v/>
      </c>
      <c r="S116" s="65" t="str">
        <f>IF(ISBLANK(D116),"",(IF(D116=MAX($D:$D),-F116,G116)/(1+$U$9)^((D116-$D$14)/365)))</f>
        <v/>
      </c>
      <c r="T116" s="65" t="str">
        <f t="shared" si="84"/>
        <v/>
      </c>
    </row>
    <row r="117" spans="5:20" x14ac:dyDescent="0.25">
      <c r="E117" s="33"/>
      <c r="F117" s="116" t="str">
        <f t="shared" si="73"/>
        <v/>
      </c>
      <c r="G117" s="33"/>
      <c r="H117" s="116" t="str">
        <f t="shared" si="74"/>
        <v/>
      </c>
      <c r="O117" s="65" t="str">
        <f t="shared" si="85"/>
        <v/>
      </c>
      <c r="P117" s="65" t="str">
        <f t="shared" si="86"/>
        <v/>
      </c>
      <c r="Q117" s="65" t="str">
        <f>IF(ISBLANK(D117),"",(IF(D117=MAX($D:$D),-F117,G117)/(1+$L$15)^((D117-$D$14)/365)))</f>
        <v/>
      </c>
      <c r="R117" s="65" t="str">
        <f t="shared" ref="R117:T117" si="114">IF(ISERROR(Q117),1,Q117)</f>
        <v/>
      </c>
      <c r="S117" s="65" t="str">
        <f>IF(ISBLANK(D117),"",(IF(D117=MAX($D:$D),-F117,G117)/(1+$U$9)^((D117-$D$14)/365)))</f>
        <v/>
      </c>
      <c r="T117" s="65" t="str">
        <f t="shared" si="84"/>
        <v/>
      </c>
    </row>
    <row r="118" spans="5:20" x14ac:dyDescent="0.25">
      <c r="E118" s="33"/>
      <c r="F118" s="116" t="str">
        <f t="shared" si="73"/>
        <v/>
      </c>
      <c r="G118" s="33"/>
      <c r="H118" s="116" t="str">
        <f t="shared" si="74"/>
        <v/>
      </c>
      <c r="O118" s="65" t="str">
        <f t="shared" si="85"/>
        <v/>
      </c>
      <c r="P118" s="65" t="str">
        <f t="shared" si="86"/>
        <v/>
      </c>
      <c r="Q118" s="65" t="str">
        <f>IF(ISBLANK(D118),"",(IF(D118=MAX($D:$D),-F118,G118)/(1+$L$15)^((D118-$D$14)/365)))</f>
        <v/>
      </c>
      <c r="R118" s="65" t="str">
        <f t="shared" ref="R118:T118" si="115">IF(ISERROR(Q118),1,Q118)</f>
        <v/>
      </c>
      <c r="S118" s="65" t="str">
        <f>IF(ISBLANK(D118),"",(IF(D118=MAX($D:$D),-F118,G118)/(1+$U$9)^((D118-$D$14)/365)))</f>
        <v/>
      </c>
      <c r="T118" s="65" t="str">
        <f t="shared" si="84"/>
        <v/>
      </c>
    </row>
    <row r="119" spans="5:20" x14ac:dyDescent="0.25">
      <c r="E119" s="33"/>
      <c r="F119" s="116" t="str">
        <f t="shared" si="73"/>
        <v/>
      </c>
      <c r="G119" s="33"/>
      <c r="H119" s="116" t="str">
        <f t="shared" si="74"/>
        <v/>
      </c>
      <c r="O119" s="65" t="str">
        <f t="shared" si="85"/>
        <v/>
      </c>
      <c r="P119" s="65" t="str">
        <f t="shared" si="86"/>
        <v/>
      </c>
      <c r="Q119" s="65" t="str">
        <f>IF(ISBLANK(D119),"",(IF(D119=MAX($D:$D),-F119,G119)/(1+$L$15)^((D119-$D$14)/365)))</f>
        <v/>
      </c>
      <c r="R119" s="65" t="str">
        <f t="shared" ref="R119:T119" si="116">IF(ISERROR(Q119),1,Q119)</f>
        <v/>
      </c>
      <c r="S119" s="65" t="str">
        <f>IF(ISBLANK(D119),"",(IF(D119=MAX($D:$D),-F119,G119)/(1+$U$9)^((D119-$D$14)/365)))</f>
        <v/>
      </c>
      <c r="T119" s="65" t="str">
        <f t="shared" si="84"/>
        <v/>
      </c>
    </row>
    <row r="120" spans="5:20" x14ac:dyDescent="0.25">
      <c r="E120" s="33"/>
      <c r="F120" s="116" t="str">
        <f t="shared" si="73"/>
        <v/>
      </c>
      <c r="G120" s="33"/>
      <c r="H120" s="116" t="str">
        <f t="shared" si="74"/>
        <v/>
      </c>
      <c r="O120" s="65" t="str">
        <f t="shared" si="85"/>
        <v/>
      </c>
      <c r="P120" s="65" t="str">
        <f t="shared" si="86"/>
        <v/>
      </c>
      <c r="Q120" s="65" t="str">
        <f>IF(ISBLANK(D120),"",(IF(D120=MAX($D:$D),-F120,G120)/(1+$L$15)^((D120-$D$14)/365)))</f>
        <v/>
      </c>
      <c r="R120" s="65" t="str">
        <f t="shared" ref="R120:T120" si="117">IF(ISERROR(Q120),1,Q120)</f>
        <v/>
      </c>
      <c r="S120" s="65" t="str">
        <f>IF(ISBLANK(D120),"",(IF(D120=MAX($D:$D),-F120,G120)/(1+$U$9)^((D120-$D$14)/365)))</f>
        <v/>
      </c>
      <c r="T120" s="65" t="str">
        <f t="shared" si="84"/>
        <v/>
      </c>
    </row>
    <row r="121" spans="5:20" x14ac:dyDescent="0.25">
      <c r="E121" s="33"/>
      <c r="F121" s="116" t="str">
        <f t="shared" si="73"/>
        <v/>
      </c>
      <c r="G121" s="33"/>
      <c r="H121" s="116" t="str">
        <f t="shared" si="74"/>
        <v/>
      </c>
      <c r="O121" s="65" t="str">
        <f t="shared" si="85"/>
        <v/>
      </c>
      <c r="P121" s="65" t="str">
        <f t="shared" si="86"/>
        <v/>
      </c>
      <c r="Q121" s="65" t="str">
        <f>IF(ISBLANK(D121),"",(IF(D121=MAX($D:$D),-F121,G121)/(1+$L$15)^((D121-$D$14)/365)))</f>
        <v/>
      </c>
      <c r="R121" s="65" t="str">
        <f t="shared" ref="R121:T121" si="118">IF(ISERROR(Q121),1,Q121)</f>
        <v/>
      </c>
      <c r="S121" s="65" t="str">
        <f>IF(ISBLANK(D121),"",(IF(D121=MAX($D:$D),-F121,G121)/(1+$U$9)^((D121-$D$14)/365)))</f>
        <v/>
      </c>
      <c r="T121" s="65" t="str">
        <f t="shared" si="84"/>
        <v/>
      </c>
    </row>
    <row r="122" spans="5:20" x14ac:dyDescent="0.25">
      <c r="E122" s="33"/>
      <c r="F122" s="116" t="str">
        <f t="shared" si="73"/>
        <v/>
      </c>
      <c r="G122" s="33"/>
      <c r="H122" s="116" t="str">
        <f t="shared" si="74"/>
        <v/>
      </c>
      <c r="O122" s="65" t="str">
        <f t="shared" si="85"/>
        <v/>
      </c>
      <c r="P122" s="65" t="str">
        <f t="shared" si="86"/>
        <v/>
      </c>
      <c r="Q122" s="65" t="str">
        <f>IF(ISBLANK(D122),"",(IF(D122=MAX($D:$D),-F122,G122)/(1+$L$15)^((D122-$D$14)/365)))</f>
        <v/>
      </c>
      <c r="R122" s="65" t="str">
        <f t="shared" ref="R122:T122" si="119">IF(ISERROR(Q122),1,Q122)</f>
        <v/>
      </c>
      <c r="S122" s="65" t="str">
        <f>IF(ISBLANK(D122),"",(IF(D122=MAX($D:$D),-F122,G122)/(1+$U$9)^((D122-$D$14)/365)))</f>
        <v/>
      </c>
      <c r="T122" s="65" t="str">
        <f t="shared" si="84"/>
        <v/>
      </c>
    </row>
    <row r="123" spans="5:20" x14ac:dyDescent="0.25">
      <c r="E123" s="33"/>
      <c r="F123" s="116" t="str">
        <f t="shared" si="73"/>
        <v/>
      </c>
      <c r="G123" s="33"/>
      <c r="H123" s="116" t="str">
        <f t="shared" si="74"/>
        <v/>
      </c>
      <c r="O123" s="65" t="str">
        <f t="shared" si="85"/>
        <v/>
      </c>
      <c r="P123" s="65" t="str">
        <f t="shared" si="86"/>
        <v/>
      </c>
      <c r="Q123" s="65" t="str">
        <f>IF(ISBLANK(D123),"",(IF(D123=MAX($D:$D),-F123,G123)/(1+$L$15)^((D123-$D$14)/365)))</f>
        <v/>
      </c>
      <c r="R123" s="65" t="str">
        <f t="shared" ref="R123:T123" si="120">IF(ISERROR(Q123),1,Q123)</f>
        <v/>
      </c>
      <c r="S123" s="65" t="str">
        <f>IF(ISBLANK(D123),"",(IF(D123=MAX($D:$D),-F123,G123)/(1+$U$9)^((D123-$D$14)/365)))</f>
        <v/>
      </c>
      <c r="T123" s="65" t="str">
        <f t="shared" si="84"/>
        <v/>
      </c>
    </row>
    <row r="124" spans="5:20" x14ac:dyDescent="0.25">
      <c r="E124" s="33"/>
      <c r="F124" s="116" t="str">
        <f t="shared" si="73"/>
        <v/>
      </c>
      <c r="G124" s="33"/>
      <c r="H124" s="116" t="str">
        <f t="shared" si="74"/>
        <v/>
      </c>
      <c r="O124" s="65" t="str">
        <f t="shared" si="85"/>
        <v/>
      </c>
      <c r="P124" s="65" t="str">
        <f t="shared" si="86"/>
        <v/>
      </c>
      <c r="Q124" s="65" t="str">
        <f>IF(ISBLANK(D124),"",(IF(D124=MAX($D:$D),-F124,G124)/(1+$L$15)^((D124-$D$14)/365)))</f>
        <v/>
      </c>
      <c r="R124" s="65" t="str">
        <f t="shared" ref="R124:T124" si="121">IF(ISERROR(Q124),1,Q124)</f>
        <v/>
      </c>
      <c r="S124" s="65" t="str">
        <f>IF(ISBLANK(D124),"",(IF(D124=MAX($D:$D),-F124,G124)/(1+$U$9)^((D124-$D$14)/365)))</f>
        <v/>
      </c>
      <c r="T124" s="65" t="str">
        <f t="shared" si="84"/>
        <v/>
      </c>
    </row>
    <row r="125" spans="5:20" x14ac:dyDescent="0.25">
      <c r="E125" s="33"/>
      <c r="F125" s="116" t="str">
        <f t="shared" si="73"/>
        <v/>
      </c>
      <c r="G125" s="33"/>
      <c r="H125" s="116" t="str">
        <f t="shared" si="74"/>
        <v/>
      </c>
      <c r="O125" s="65" t="str">
        <f t="shared" si="85"/>
        <v/>
      </c>
      <c r="P125" s="65" t="str">
        <f t="shared" si="86"/>
        <v/>
      </c>
      <c r="Q125" s="65" t="str">
        <f>IF(ISBLANK(D125),"",(IF(D125=MAX($D:$D),-F125,G125)/(1+$L$15)^((D125-$D$14)/365)))</f>
        <v/>
      </c>
      <c r="R125" s="65" t="str">
        <f t="shared" ref="R125:T125" si="122">IF(ISERROR(Q125),1,Q125)</f>
        <v/>
      </c>
      <c r="S125" s="65" t="str">
        <f>IF(ISBLANK(D125),"",(IF(D125=MAX($D:$D),-F125,G125)/(1+$U$9)^((D125-$D$14)/365)))</f>
        <v/>
      </c>
      <c r="T125" s="65" t="str">
        <f t="shared" si="84"/>
        <v/>
      </c>
    </row>
    <row r="126" spans="5:20" x14ac:dyDescent="0.25">
      <c r="E126" s="33"/>
      <c r="F126" s="116" t="str">
        <f t="shared" si="73"/>
        <v/>
      </c>
      <c r="G126" s="33"/>
      <c r="H126" s="116" t="str">
        <f t="shared" si="74"/>
        <v/>
      </c>
      <c r="O126" s="65" t="str">
        <f t="shared" si="85"/>
        <v/>
      </c>
      <c r="P126" s="65" t="str">
        <f t="shared" si="86"/>
        <v/>
      </c>
      <c r="Q126" s="65" t="str">
        <f>IF(ISBLANK(D126),"",(IF(D126=MAX($D:$D),-F126,G126)/(1+$L$15)^((D126-$D$14)/365)))</f>
        <v/>
      </c>
      <c r="R126" s="65" t="str">
        <f t="shared" ref="R126:T126" si="123">IF(ISERROR(Q126),1,Q126)</f>
        <v/>
      </c>
      <c r="S126" s="65" t="str">
        <f>IF(ISBLANK(D126),"",(IF(D126=MAX($D:$D),-F126,G126)/(1+$U$9)^((D126-$D$14)/365)))</f>
        <v/>
      </c>
      <c r="T126" s="65" t="str">
        <f t="shared" si="84"/>
        <v/>
      </c>
    </row>
    <row r="127" spans="5:20" x14ac:dyDescent="0.25">
      <c r="E127" s="33"/>
      <c r="F127" s="116" t="str">
        <f t="shared" si="73"/>
        <v/>
      </c>
      <c r="G127" s="33"/>
      <c r="H127" s="116" t="str">
        <f t="shared" si="74"/>
        <v/>
      </c>
      <c r="O127" s="65" t="str">
        <f t="shared" si="85"/>
        <v/>
      </c>
      <c r="P127" s="65" t="str">
        <f t="shared" si="86"/>
        <v/>
      </c>
      <c r="Q127" s="65" t="str">
        <f>IF(ISBLANK(D127),"",(IF(D127=MAX($D:$D),-F127,G127)/(1+$L$15)^((D127-$D$14)/365)))</f>
        <v/>
      </c>
      <c r="R127" s="65" t="str">
        <f t="shared" ref="R127:T127" si="124">IF(ISERROR(Q127),1,Q127)</f>
        <v/>
      </c>
      <c r="S127" s="65" t="str">
        <f>IF(ISBLANK(D127),"",(IF(D127=MAX($D:$D),-F127,G127)/(1+$U$9)^((D127-$D$14)/365)))</f>
        <v/>
      </c>
      <c r="T127" s="65" t="str">
        <f t="shared" si="84"/>
        <v/>
      </c>
    </row>
    <row r="128" spans="5:20" x14ac:dyDescent="0.25">
      <c r="E128" s="33"/>
      <c r="F128" s="116" t="str">
        <f t="shared" si="73"/>
        <v/>
      </c>
      <c r="G128" s="33"/>
      <c r="H128" s="116" t="str">
        <f t="shared" si="74"/>
        <v/>
      </c>
      <c r="O128" s="65" t="str">
        <f t="shared" si="85"/>
        <v/>
      </c>
      <c r="P128" s="65" t="str">
        <f t="shared" si="86"/>
        <v/>
      </c>
      <c r="Q128" s="65" t="str">
        <f>IF(ISBLANK(D128),"",(IF(D128=MAX($D:$D),-F128,G128)/(1+$L$15)^((D128-$D$14)/365)))</f>
        <v/>
      </c>
      <c r="R128" s="65" t="str">
        <f t="shared" ref="R128:T128" si="125">IF(ISERROR(Q128),1,Q128)</f>
        <v/>
      </c>
      <c r="S128" s="65" t="str">
        <f>IF(ISBLANK(D128),"",(IF(D128=MAX($D:$D),-F128,G128)/(1+$U$9)^((D128-$D$14)/365)))</f>
        <v/>
      </c>
      <c r="T128" s="65" t="str">
        <f t="shared" si="84"/>
        <v/>
      </c>
    </row>
    <row r="129" spans="5:20" x14ac:dyDescent="0.25">
      <c r="E129" s="33"/>
      <c r="F129" s="116" t="str">
        <f t="shared" si="73"/>
        <v/>
      </c>
      <c r="G129" s="33"/>
      <c r="H129" s="116" t="str">
        <f t="shared" si="74"/>
        <v/>
      </c>
      <c r="O129" s="65" t="str">
        <f t="shared" si="85"/>
        <v/>
      </c>
      <c r="P129" s="65" t="str">
        <f t="shared" si="86"/>
        <v/>
      </c>
      <c r="Q129" s="65" t="str">
        <f>IF(ISBLANK(D129),"",(IF(D129=MAX($D:$D),-F129,G129)/(1+$L$15)^((D129-$D$14)/365)))</f>
        <v/>
      </c>
      <c r="R129" s="65" t="str">
        <f t="shared" ref="R129:T129" si="126">IF(ISERROR(Q129),1,Q129)</f>
        <v/>
      </c>
      <c r="S129" s="65" t="str">
        <f>IF(ISBLANK(D129),"",(IF(D129=MAX($D:$D),-F129,G129)/(1+$U$9)^((D129-$D$14)/365)))</f>
        <v/>
      </c>
      <c r="T129" s="65" t="str">
        <f t="shared" si="84"/>
        <v/>
      </c>
    </row>
    <row r="130" spans="5:20" x14ac:dyDescent="0.25">
      <c r="E130" s="33"/>
      <c r="F130" s="116" t="str">
        <f t="shared" si="73"/>
        <v/>
      </c>
      <c r="G130" s="33"/>
      <c r="H130" s="116" t="str">
        <f t="shared" si="74"/>
        <v/>
      </c>
      <c r="O130" s="65" t="str">
        <f t="shared" si="85"/>
        <v/>
      </c>
      <c r="P130" s="65" t="str">
        <f t="shared" si="86"/>
        <v/>
      </c>
      <c r="Q130" s="65" t="str">
        <f>IF(ISBLANK(D130),"",(IF(D130=MAX($D:$D),-F130,G130)/(1+$L$15)^((D130-$D$14)/365)))</f>
        <v/>
      </c>
      <c r="R130" s="65" t="str">
        <f t="shared" ref="R130:T130" si="127">IF(ISERROR(Q130),1,Q130)</f>
        <v/>
      </c>
      <c r="S130" s="65" t="str">
        <f>IF(ISBLANK(D130),"",(IF(D130=MAX($D:$D),-F130,G130)/(1+$U$9)^((D130-$D$14)/365)))</f>
        <v/>
      </c>
      <c r="T130" s="65" t="str">
        <f t="shared" si="84"/>
        <v/>
      </c>
    </row>
    <row r="131" spans="5:20" x14ac:dyDescent="0.25">
      <c r="E131" s="33"/>
      <c r="F131" s="116" t="str">
        <f t="shared" si="73"/>
        <v/>
      </c>
      <c r="G131" s="33"/>
      <c r="H131" s="116" t="str">
        <f t="shared" si="74"/>
        <v/>
      </c>
      <c r="O131" s="65" t="str">
        <f t="shared" si="85"/>
        <v/>
      </c>
      <c r="P131" s="65" t="str">
        <f t="shared" si="86"/>
        <v/>
      </c>
      <c r="Q131" s="65" t="str">
        <f>IF(ISBLANK(D131),"",(IF(D131=MAX($D:$D),-F131,G131)/(1+$L$15)^((D131-$D$14)/365)))</f>
        <v/>
      </c>
      <c r="R131" s="65" t="str">
        <f t="shared" ref="R131:T131" si="128">IF(ISERROR(Q131),1,Q131)</f>
        <v/>
      </c>
      <c r="S131" s="65" t="str">
        <f>IF(ISBLANK(D131),"",(IF(D131=MAX($D:$D),-F131,G131)/(1+$U$9)^((D131-$D$14)/365)))</f>
        <v/>
      </c>
      <c r="T131" s="65" t="str">
        <f t="shared" si="84"/>
        <v/>
      </c>
    </row>
    <row r="132" spans="5:20" x14ac:dyDescent="0.25">
      <c r="E132" s="33"/>
      <c r="F132" s="116" t="str">
        <f t="shared" si="73"/>
        <v/>
      </c>
      <c r="G132" s="33"/>
      <c r="H132" s="116" t="str">
        <f t="shared" si="74"/>
        <v/>
      </c>
      <c r="O132" s="65" t="str">
        <f t="shared" si="85"/>
        <v/>
      </c>
      <c r="P132" s="65" t="str">
        <f t="shared" si="86"/>
        <v/>
      </c>
      <c r="Q132" s="65" t="str">
        <f>IF(ISBLANK(D132),"",(IF(D132=MAX($D:$D),-F132,G132)/(1+$L$15)^((D132-$D$14)/365)))</f>
        <v/>
      </c>
      <c r="R132" s="65" t="str">
        <f t="shared" ref="R132:T132" si="129">IF(ISERROR(Q132),1,Q132)</f>
        <v/>
      </c>
      <c r="S132" s="65" t="str">
        <f>IF(ISBLANK(D132),"",(IF(D132=MAX($D:$D),-F132,G132)/(1+$U$9)^((D132-$D$14)/365)))</f>
        <v/>
      </c>
      <c r="T132" s="65" t="str">
        <f t="shared" si="84"/>
        <v/>
      </c>
    </row>
    <row r="133" spans="5:20" x14ac:dyDescent="0.25">
      <c r="E133" s="33"/>
      <c r="F133" s="116" t="str">
        <f t="shared" si="73"/>
        <v/>
      </c>
      <c r="G133" s="33"/>
      <c r="H133" s="116" t="str">
        <f t="shared" si="74"/>
        <v/>
      </c>
      <c r="O133" s="65" t="str">
        <f t="shared" si="85"/>
        <v/>
      </c>
      <c r="P133" s="65" t="str">
        <f t="shared" si="86"/>
        <v/>
      </c>
      <c r="Q133" s="65" t="str">
        <f>IF(ISBLANK(D133),"",(IF(D133=MAX($D:$D),-F133,G133)/(1+$L$15)^((D133-$D$14)/365)))</f>
        <v/>
      </c>
      <c r="R133" s="65" t="str">
        <f t="shared" ref="R133:T133" si="130">IF(ISERROR(Q133),1,Q133)</f>
        <v/>
      </c>
      <c r="S133" s="65" t="str">
        <f>IF(ISBLANK(D133),"",(IF(D133=MAX($D:$D),-F133,G133)/(1+$U$9)^((D133-$D$14)/365)))</f>
        <v/>
      </c>
      <c r="T133" s="65" t="str">
        <f t="shared" si="84"/>
        <v/>
      </c>
    </row>
    <row r="134" spans="5:20" x14ac:dyDescent="0.25">
      <c r="E134" s="33"/>
      <c r="F134" s="116" t="str">
        <f t="shared" si="73"/>
        <v/>
      </c>
      <c r="G134" s="33"/>
      <c r="H134" s="116" t="str">
        <f t="shared" si="74"/>
        <v/>
      </c>
      <c r="O134" s="65" t="str">
        <f t="shared" si="85"/>
        <v/>
      </c>
      <c r="P134" s="65" t="str">
        <f t="shared" si="86"/>
        <v/>
      </c>
      <c r="Q134" s="65" t="str">
        <f>IF(ISBLANK(D134),"",(IF(D134=MAX($D:$D),-F134,G134)/(1+$L$15)^((D134-$D$14)/365)))</f>
        <v/>
      </c>
      <c r="R134" s="65" t="str">
        <f t="shared" ref="R134:T134" si="131">IF(ISERROR(Q134),1,Q134)</f>
        <v/>
      </c>
      <c r="S134" s="65" t="str">
        <f>IF(ISBLANK(D134),"",(IF(D134=MAX($D:$D),-F134,G134)/(1+$U$9)^((D134-$D$14)/365)))</f>
        <v/>
      </c>
      <c r="T134" s="65" t="str">
        <f t="shared" si="84"/>
        <v/>
      </c>
    </row>
    <row r="135" spans="5:20" x14ac:dyDescent="0.25">
      <c r="E135" s="33"/>
      <c r="F135" s="116" t="str">
        <f t="shared" si="73"/>
        <v/>
      </c>
      <c r="G135" s="33"/>
      <c r="H135" s="116" t="str">
        <f t="shared" si="74"/>
        <v/>
      </c>
      <c r="O135" s="65" t="str">
        <f t="shared" si="85"/>
        <v/>
      </c>
      <c r="P135" s="65" t="str">
        <f t="shared" si="86"/>
        <v/>
      </c>
      <c r="Q135" s="65" t="str">
        <f>IF(ISBLANK(D135),"",(IF(D135=MAX($D:$D),-F135,G135)/(1+$L$15)^((D135-$D$14)/365)))</f>
        <v/>
      </c>
      <c r="R135" s="65" t="str">
        <f t="shared" ref="R135:T135" si="132">IF(ISERROR(Q135),1,Q135)</f>
        <v/>
      </c>
      <c r="S135" s="65" t="str">
        <f>IF(ISBLANK(D135),"",(IF(D135=MAX($D:$D),-F135,G135)/(1+$U$9)^((D135-$D$14)/365)))</f>
        <v/>
      </c>
      <c r="T135" s="65" t="str">
        <f t="shared" si="84"/>
        <v/>
      </c>
    </row>
    <row r="136" spans="5:20" x14ac:dyDescent="0.25">
      <c r="E136" s="33"/>
      <c r="F136" s="116" t="str">
        <f t="shared" si="73"/>
        <v/>
      </c>
      <c r="G136" s="33"/>
      <c r="H136" s="116" t="str">
        <f t="shared" si="74"/>
        <v/>
      </c>
      <c r="O136" s="65" t="str">
        <f t="shared" si="85"/>
        <v/>
      </c>
      <c r="P136" s="65" t="str">
        <f t="shared" si="86"/>
        <v/>
      </c>
      <c r="Q136" s="65" t="str">
        <f>IF(ISBLANK(D136),"",(IF(D136=MAX($D:$D),-F136,G136)/(1+$L$15)^((D136-$D$14)/365)))</f>
        <v/>
      </c>
      <c r="R136" s="65" t="str">
        <f t="shared" ref="R136:T136" si="133">IF(ISERROR(Q136),1,Q136)</f>
        <v/>
      </c>
      <c r="S136" s="65" t="str">
        <f>IF(ISBLANK(D136),"",(IF(D136=MAX($D:$D),-F136,G136)/(1+$U$9)^((D136-$D$14)/365)))</f>
        <v/>
      </c>
      <c r="T136" s="65" t="str">
        <f t="shared" si="84"/>
        <v/>
      </c>
    </row>
    <row r="137" spans="5:20" x14ac:dyDescent="0.25">
      <c r="E137" s="33"/>
      <c r="F137" s="116" t="str">
        <f t="shared" si="73"/>
        <v/>
      </c>
      <c r="G137" s="33"/>
      <c r="H137" s="116" t="str">
        <f t="shared" si="74"/>
        <v/>
      </c>
      <c r="O137" s="65" t="str">
        <f t="shared" si="85"/>
        <v/>
      </c>
      <c r="P137" s="65" t="str">
        <f t="shared" si="86"/>
        <v/>
      </c>
      <c r="Q137" s="65" t="str">
        <f>IF(ISBLANK(D137),"",(IF(D137=MAX($D:$D),-F137,G137)/(1+$L$15)^((D137-$D$14)/365)))</f>
        <v/>
      </c>
      <c r="R137" s="65" t="str">
        <f t="shared" ref="R137:T137" si="134">IF(ISERROR(Q137),1,Q137)</f>
        <v/>
      </c>
      <c r="S137" s="65" t="str">
        <f>IF(ISBLANK(D137),"",(IF(D137=MAX($D:$D),-F137,G137)/(1+$U$9)^((D137-$D$14)/365)))</f>
        <v/>
      </c>
      <c r="T137" s="65" t="str">
        <f t="shared" si="84"/>
        <v/>
      </c>
    </row>
    <row r="138" spans="5:20" x14ac:dyDescent="0.25">
      <c r="E138" s="33"/>
      <c r="F138" s="116" t="str">
        <f t="shared" si="73"/>
        <v/>
      </c>
      <c r="G138" s="33"/>
      <c r="H138" s="116" t="str">
        <f t="shared" si="74"/>
        <v/>
      </c>
      <c r="O138" s="65" t="str">
        <f t="shared" si="85"/>
        <v/>
      </c>
      <c r="P138" s="65" t="str">
        <f t="shared" si="86"/>
        <v/>
      </c>
      <c r="Q138" s="65" t="str">
        <f>IF(ISBLANK(D138),"",(IF(D138=MAX($D:$D),-F138,G138)/(1+$L$15)^((D138-$D$14)/365)))</f>
        <v/>
      </c>
      <c r="R138" s="65" t="str">
        <f t="shared" ref="R138:T138" si="135">IF(ISERROR(Q138),1,Q138)</f>
        <v/>
      </c>
      <c r="S138" s="65" t="str">
        <f>IF(ISBLANK(D138),"",(IF(D138=MAX($D:$D),-F138,G138)/(1+$U$9)^((D138-$D$14)/365)))</f>
        <v/>
      </c>
      <c r="T138" s="65" t="str">
        <f t="shared" si="84"/>
        <v/>
      </c>
    </row>
    <row r="139" spans="5:20" x14ac:dyDescent="0.25">
      <c r="E139" s="33"/>
      <c r="F139" s="116" t="str">
        <f t="shared" si="73"/>
        <v/>
      </c>
      <c r="G139" s="33"/>
      <c r="H139" s="116" t="str">
        <f t="shared" si="74"/>
        <v/>
      </c>
      <c r="O139" s="65" t="str">
        <f t="shared" si="85"/>
        <v/>
      </c>
      <c r="P139" s="65" t="str">
        <f t="shared" si="86"/>
        <v/>
      </c>
      <c r="Q139" s="65" t="str">
        <f>IF(ISBLANK(D139),"",(IF(D139=MAX($D:$D),-F139,G139)/(1+$L$15)^((D139-$D$14)/365)))</f>
        <v/>
      </c>
      <c r="R139" s="65" t="str">
        <f t="shared" ref="R139:T139" si="136">IF(ISERROR(Q139),1,Q139)</f>
        <v/>
      </c>
      <c r="S139" s="65" t="str">
        <f>IF(ISBLANK(D139),"",(IF(D139=MAX($D:$D),-F139,G139)/(1+$U$9)^((D139-$D$14)/365)))</f>
        <v/>
      </c>
      <c r="T139" s="65" t="str">
        <f t="shared" si="84"/>
        <v/>
      </c>
    </row>
    <row r="140" spans="5:20" x14ac:dyDescent="0.25">
      <c r="E140" s="33"/>
      <c r="F140" s="116" t="str">
        <f t="shared" si="73"/>
        <v/>
      </c>
      <c r="G140" s="33"/>
      <c r="H140" s="116" t="str">
        <f t="shared" si="74"/>
        <v/>
      </c>
      <c r="O140" s="65" t="str">
        <f t="shared" si="85"/>
        <v/>
      </c>
      <c r="P140" s="65" t="str">
        <f t="shared" si="86"/>
        <v/>
      </c>
      <c r="Q140" s="65" t="str">
        <f>IF(ISBLANK(D140),"",(IF(D140=MAX($D:$D),-F140,G140)/(1+$L$15)^((D140-$D$14)/365)))</f>
        <v/>
      </c>
      <c r="R140" s="65" t="str">
        <f t="shared" ref="R140:T140" si="137">IF(ISERROR(Q140),1,Q140)</f>
        <v/>
      </c>
      <c r="S140" s="65" t="str">
        <f>IF(ISBLANK(D140),"",(IF(D140=MAX($D:$D),-F140,G140)/(1+$U$9)^((D140-$D$14)/365)))</f>
        <v/>
      </c>
      <c r="T140" s="65" t="str">
        <f t="shared" si="84"/>
        <v/>
      </c>
    </row>
    <row r="141" spans="5:20" x14ac:dyDescent="0.25">
      <c r="E141" s="33"/>
      <c r="F141" s="116" t="str">
        <f t="shared" si="73"/>
        <v/>
      </c>
      <c r="G141" s="33"/>
      <c r="H141" s="116" t="str">
        <f t="shared" si="74"/>
        <v/>
      </c>
      <c r="O141" s="65" t="str">
        <f t="shared" si="85"/>
        <v/>
      </c>
      <c r="P141" s="65" t="str">
        <f t="shared" si="86"/>
        <v/>
      </c>
      <c r="Q141" s="65" t="str">
        <f>IF(ISBLANK(D141),"",(IF(D141=MAX($D:$D),-F141,G141)/(1+$L$15)^((D141-$D$14)/365)))</f>
        <v/>
      </c>
      <c r="R141" s="65" t="str">
        <f t="shared" ref="R141:T141" si="138">IF(ISERROR(Q141),1,Q141)</f>
        <v/>
      </c>
      <c r="S141" s="65" t="str">
        <f>IF(ISBLANK(D141),"",(IF(D141=MAX($D:$D),-F141,G141)/(1+$U$9)^((D141-$D$14)/365)))</f>
        <v/>
      </c>
      <c r="T141" s="65" t="str">
        <f t="shared" si="84"/>
        <v/>
      </c>
    </row>
    <row r="142" spans="5:20" x14ac:dyDescent="0.25">
      <c r="E142" s="33"/>
      <c r="F142" s="116" t="str">
        <f t="shared" si="73"/>
        <v/>
      </c>
      <c r="G142" s="33"/>
      <c r="H142" s="116" t="str">
        <f t="shared" si="74"/>
        <v/>
      </c>
      <c r="O142" s="65" t="str">
        <f t="shared" si="85"/>
        <v/>
      </c>
      <c r="P142" s="65" t="str">
        <f t="shared" si="86"/>
        <v/>
      </c>
      <c r="Q142" s="65" t="str">
        <f>IF(ISBLANK(D142),"",(IF(D142=MAX($D:$D),-F142,G142)/(1+$L$15)^((D142-$D$14)/365)))</f>
        <v/>
      </c>
      <c r="R142" s="65" t="str">
        <f t="shared" ref="R142:T142" si="139">IF(ISERROR(Q142),1,Q142)</f>
        <v/>
      </c>
      <c r="S142" s="65" t="str">
        <f>IF(ISBLANK(D142),"",(IF(D142=MAX($D:$D),-F142,G142)/(1+$U$9)^((D142-$D$14)/365)))</f>
        <v/>
      </c>
      <c r="T142" s="65" t="str">
        <f t="shared" si="84"/>
        <v/>
      </c>
    </row>
    <row r="143" spans="5:20" x14ac:dyDescent="0.25">
      <c r="E143" s="33"/>
      <c r="F143" s="116" t="str">
        <f t="shared" si="73"/>
        <v/>
      </c>
      <c r="G143" s="33"/>
      <c r="H143" s="116" t="str">
        <f t="shared" si="74"/>
        <v/>
      </c>
      <c r="O143" s="65" t="str">
        <f t="shared" si="85"/>
        <v/>
      </c>
      <c r="P143" s="65" t="str">
        <f t="shared" si="86"/>
        <v/>
      </c>
      <c r="Q143" s="65" t="str">
        <f>IF(ISBLANK(D143),"",(IF(D143=MAX($D:$D),-F143,G143)/(1+$L$15)^((D143-$D$14)/365)))</f>
        <v/>
      </c>
      <c r="R143" s="65" t="str">
        <f t="shared" ref="R143:T143" si="140">IF(ISERROR(Q143),1,Q143)</f>
        <v/>
      </c>
      <c r="S143" s="65" t="str">
        <f>IF(ISBLANK(D143),"",(IF(D143=MAX($D:$D),-F143,G143)/(1+$U$9)^((D143-$D$14)/365)))</f>
        <v/>
      </c>
      <c r="T143" s="65" t="str">
        <f t="shared" si="84"/>
        <v/>
      </c>
    </row>
    <row r="144" spans="5:20" x14ac:dyDescent="0.25">
      <c r="E144" s="33"/>
      <c r="F144" s="116" t="str">
        <f t="shared" si="73"/>
        <v/>
      </c>
      <c r="G144" s="33"/>
      <c r="H144" s="116" t="str">
        <f t="shared" si="74"/>
        <v/>
      </c>
      <c r="O144" s="65" t="str">
        <f t="shared" si="85"/>
        <v/>
      </c>
      <c r="P144" s="65" t="str">
        <f t="shared" si="86"/>
        <v/>
      </c>
      <c r="Q144" s="65" t="str">
        <f>IF(ISBLANK(D144),"",(IF(D144=MAX($D:$D),-F144,G144)/(1+$L$15)^((D144-$D$14)/365)))</f>
        <v/>
      </c>
      <c r="R144" s="65" t="str">
        <f t="shared" ref="R144:T144" si="141">IF(ISERROR(Q144),1,Q144)</f>
        <v/>
      </c>
      <c r="S144" s="65" t="str">
        <f>IF(ISBLANK(D144),"",(IF(D144=MAX($D:$D),-F144,G144)/(1+$U$9)^((D144-$D$14)/365)))</f>
        <v/>
      </c>
      <c r="T144" s="65" t="str">
        <f t="shared" si="84"/>
        <v/>
      </c>
    </row>
    <row r="145" spans="5:20" x14ac:dyDescent="0.25">
      <c r="E145" s="33"/>
      <c r="F145" s="116" t="str">
        <f t="shared" ref="F145:F204" si="142">IF(ISBLANK(D145),"",H144+E145)</f>
        <v/>
      </c>
      <c r="G145" s="33"/>
      <c r="H145" s="116" t="str">
        <f t="shared" ref="H145:H204" si="143">IF(ISBLANK(D145),"",F145+G145)</f>
        <v/>
      </c>
      <c r="O145" s="65" t="str">
        <f t="shared" si="85"/>
        <v/>
      </c>
      <c r="P145" s="65" t="str">
        <f t="shared" si="86"/>
        <v/>
      </c>
      <c r="Q145" s="65" t="str">
        <f>IF(ISBLANK(D145),"",(IF(D145=MAX($D:$D),-F145,G145)/(1+$L$15)^((D145-$D$14)/365)))</f>
        <v/>
      </c>
      <c r="R145" s="65" t="str">
        <f t="shared" ref="R145:T145" si="144">IF(ISERROR(Q145),1,Q145)</f>
        <v/>
      </c>
      <c r="S145" s="65" t="str">
        <f>IF(ISBLANK(D145),"",(IF(D145=MAX($D:$D),-F145,G145)/(1+$U$9)^((D145-$D$14)/365)))</f>
        <v/>
      </c>
      <c r="T145" s="65" t="str">
        <f t="shared" si="84"/>
        <v/>
      </c>
    </row>
    <row r="146" spans="5:20" x14ac:dyDescent="0.25">
      <c r="E146" s="33"/>
      <c r="F146" s="116" t="str">
        <f t="shared" si="142"/>
        <v/>
      </c>
      <c r="G146" s="33"/>
      <c r="H146" s="116" t="str">
        <f t="shared" si="143"/>
        <v/>
      </c>
      <c r="O146" s="65" t="str">
        <f t="shared" si="85"/>
        <v/>
      </c>
      <c r="P146" s="65" t="str">
        <f t="shared" si="86"/>
        <v/>
      </c>
      <c r="Q146" s="65" t="str">
        <f>IF(ISBLANK(D146),"",(IF(D146=MAX($D:$D),-F146,G146)/(1+$L$15)^((D146-$D$14)/365)))</f>
        <v/>
      </c>
      <c r="R146" s="65" t="str">
        <f t="shared" ref="R146:T146" si="145">IF(ISERROR(Q146),1,Q146)</f>
        <v/>
      </c>
      <c r="S146" s="65" t="str">
        <f>IF(ISBLANK(D146),"",(IF(D146=MAX($D:$D),-F146,G146)/(1+$U$9)^((D146-$D$14)/365)))</f>
        <v/>
      </c>
      <c r="T146" s="65" t="str">
        <f t="shared" si="84"/>
        <v/>
      </c>
    </row>
    <row r="147" spans="5:20" x14ac:dyDescent="0.25">
      <c r="E147" s="33"/>
      <c r="F147" s="116" t="str">
        <f t="shared" si="142"/>
        <v/>
      </c>
      <c r="G147" s="33"/>
      <c r="H147" s="116" t="str">
        <f t="shared" si="143"/>
        <v/>
      </c>
      <c r="O147" s="65" t="str">
        <f t="shared" si="85"/>
        <v/>
      </c>
      <c r="P147" s="65" t="str">
        <f t="shared" si="86"/>
        <v/>
      </c>
      <c r="Q147" s="65" t="str">
        <f>IF(ISBLANK(D147),"",(IF(D147=MAX($D:$D),-F147,G147)/(1+$L$15)^((D147-$D$14)/365)))</f>
        <v/>
      </c>
      <c r="R147" s="65" t="str">
        <f t="shared" ref="R147:T147" si="146">IF(ISERROR(Q147),1,Q147)</f>
        <v/>
      </c>
      <c r="S147" s="65" t="str">
        <f>IF(ISBLANK(D147),"",(IF(D147=MAX($D:$D),-F147,G147)/(1+$U$9)^((D147-$D$14)/365)))</f>
        <v/>
      </c>
      <c r="T147" s="65" t="str">
        <f t="shared" si="84"/>
        <v/>
      </c>
    </row>
    <row r="148" spans="5:20" x14ac:dyDescent="0.25">
      <c r="E148" s="33"/>
      <c r="F148" s="116" t="str">
        <f t="shared" si="142"/>
        <v/>
      </c>
      <c r="G148" s="33"/>
      <c r="H148" s="116" t="str">
        <f t="shared" si="143"/>
        <v/>
      </c>
      <c r="O148" s="65" t="str">
        <f t="shared" si="85"/>
        <v/>
      </c>
      <c r="P148" s="65" t="str">
        <f t="shared" si="86"/>
        <v/>
      </c>
      <c r="Q148" s="65" t="str">
        <f>IF(ISBLANK(D148),"",(IF(D148=MAX($D:$D),-F148,G148)/(1+$L$15)^((D148-$D$14)/365)))</f>
        <v/>
      </c>
      <c r="R148" s="65" t="str">
        <f t="shared" ref="R148:T148" si="147">IF(ISERROR(Q148),1,Q148)</f>
        <v/>
      </c>
      <c r="S148" s="65" t="str">
        <f>IF(ISBLANK(D148),"",(IF(D148=MAX($D:$D),-F148,G148)/(1+$U$9)^((D148-$D$14)/365)))</f>
        <v/>
      </c>
      <c r="T148" s="65" t="str">
        <f t="shared" si="84"/>
        <v/>
      </c>
    </row>
    <row r="149" spans="5:20" x14ac:dyDescent="0.25">
      <c r="E149" s="33"/>
      <c r="F149" s="116" t="str">
        <f t="shared" si="142"/>
        <v/>
      </c>
      <c r="G149" s="33"/>
      <c r="H149" s="116" t="str">
        <f t="shared" si="143"/>
        <v/>
      </c>
      <c r="O149" s="65" t="str">
        <f t="shared" si="85"/>
        <v/>
      </c>
      <c r="P149" s="65" t="str">
        <f t="shared" si="86"/>
        <v/>
      </c>
      <c r="Q149" s="65" t="str">
        <f>IF(ISBLANK(D149),"",(IF(D149=MAX($D:$D),-F149,G149)/(1+$L$15)^((D149-$D$14)/365)))</f>
        <v/>
      </c>
      <c r="R149" s="65" t="str">
        <f t="shared" ref="R149:T149" si="148">IF(ISERROR(Q149),1,Q149)</f>
        <v/>
      </c>
      <c r="S149" s="65" t="str">
        <f>IF(ISBLANK(D149),"",(IF(D149=MAX($D:$D),-F149,G149)/(1+$U$9)^((D149-$D$14)/365)))</f>
        <v/>
      </c>
      <c r="T149" s="65" t="str">
        <f t="shared" si="84"/>
        <v/>
      </c>
    </row>
    <row r="150" spans="5:20" x14ac:dyDescent="0.25">
      <c r="E150" s="33"/>
      <c r="F150" s="116" t="str">
        <f t="shared" si="142"/>
        <v/>
      </c>
      <c r="G150" s="33"/>
      <c r="H150" s="116" t="str">
        <f t="shared" si="143"/>
        <v/>
      </c>
      <c r="O150" s="65" t="str">
        <f t="shared" si="85"/>
        <v/>
      </c>
      <c r="P150" s="65" t="str">
        <f t="shared" si="86"/>
        <v/>
      </c>
      <c r="Q150" s="65" t="str">
        <f>IF(ISBLANK(D150),"",(IF(D150=MAX($D:$D),-F150,G150)/(1+$L$15)^((D150-$D$14)/365)))</f>
        <v/>
      </c>
      <c r="R150" s="65" t="str">
        <f t="shared" ref="R150:T150" si="149">IF(ISERROR(Q150),1,Q150)</f>
        <v/>
      </c>
      <c r="S150" s="65" t="str">
        <f>IF(ISBLANK(D150),"",(IF(D150=MAX($D:$D),-F150,G150)/(1+$U$9)^((D150-$D$14)/365)))</f>
        <v/>
      </c>
      <c r="T150" s="65" t="str">
        <f t="shared" si="84"/>
        <v/>
      </c>
    </row>
    <row r="151" spans="5:20" x14ac:dyDescent="0.25">
      <c r="E151" s="33"/>
      <c r="F151" s="116" t="str">
        <f t="shared" si="142"/>
        <v/>
      </c>
      <c r="G151" s="33"/>
      <c r="H151" s="116" t="str">
        <f t="shared" si="143"/>
        <v/>
      </c>
      <c r="O151" s="65" t="str">
        <f t="shared" si="85"/>
        <v/>
      </c>
      <c r="P151" s="65" t="str">
        <f t="shared" si="86"/>
        <v/>
      </c>
      <c r="Q151" s="65" t="str">
        <f>IF(ISBLANK(D151),"",(IF(D151=MAX($D:$D),-F151,G151)/(1+$L$15)^((D151-$D$14)/365)))</f>
        <v/>
      </c>
      <c r="R151" s="65" t="str">
        <f t="shared" ref="R151:T151" si="150">IF(ISERROR(Q151),1,Q151)</f>
        <v/>
      </c>
      <c r="S151" s="65" t="str">
        <f>IF(ISBLANK(D151),"",(IF(D151=MAX($D:$D),-F151,G151)/(1+$U$9)^((D151-$D$14)/365)))</f>
        <v/>
      </c>
      <c r="T151" s="65" t="str">
        <f t="shared" si="84"/>
        <v/>
      </c>
    </row>
    <row r="152" spans="5:20" x14ac:dyDescent="0.25">
      <c r="E152" s="33"/>
      <c r="F152" s="116" t="str">
        <f t="shared" si="142"/>
        <v/>
      </c>
      <c r="G152" s="33"/>
      <c r="H152" s="116" t="str">
        <f t="shared" si="143"/>
        <v/>
      </c>
      <c r="O152" s="65" t="str">
        <f t="shared" si="85"/>
        <v/>
      </c>
      <c r="P152" s="65" t="str">
        <f t="shared" si="86"/>
        <v/>
      </c>
      <c r="Q152" s="65" t="str">
        <f>IF(ISBLANK(D152),"",(IF(D152=MAX($D:$D),-F152,G152)/(1+$L$15)^((D152-$D$14)/365)))</f>
        <v/>
      </c>
      <c r="R152" s="65" t="str">
        <f t="shared" ref="R152:T152" si="151">IF(ISERROR(Q152),1,Q152)</f>
        <v/>
      </c>
      <c r="S152" s="65" t="str">
        <f>IF(ISBLANK(D152),"",(IF(D152=MAX($D:$D),-F152,G152)/(1+$U$9)^((D152-$D$14)/365)))</f>
        <v/>
      </c>
      <c r="T152" s="65" t="str">
        <f t="shared" si="84"/>
        <v/>
      </c>
    </row>
    <row r="153" spans="5:20" x14ac:dyDescent="0.25">
      <c r="E153" s="33"/>
      <c r="F153" s="116" t="str">
        <f t="shared" si="142"/>
        <v/>
      </c>
      <c r="G153" s="33"/>
      <c r="H153" s="116" t="str">
        <f t="shared" si="143"/>
        <v/>
      </c>
      <c r="O153" s="65" t="str">
        <f t="shared" si="85"/>
        <v/>
      </c>
      <c r="P153" s="65" t="str">
        <f t="shared" si="86"/>
        <v/>
      </c>
      <c r="Q153" s="65" t="str">
        <f>IF(ISBLANK(D153),"",(IF(D153=MAX($D:$D),-F153,G153)/(1+$L$15)^((D153-$D$14)/365)))</f>
        <v/>
      </c>
      <c r="R153" s="65" t="str">
        <f t="shared" ref="R153:T153" si="152">IF(ISERROR(Q153),1,Q153)</f>
        <v/>
      </c>
      <c r="S153" s="65" t="str">
        <f>IF(ISBLANK(D153),"",(IF(D153=MAX($D:$D),-F153,G153)/(1+$U$9)^((D153-$D$14)/365)))</f>
        <v/>
      </c>
      <c r="T153" s="65" t="str">
        <f t="shared" ref="T153:T204" si="153">IF(ISERROR(S153),1,S153)</f>
        <v/>
      </c>
    </row>
    <row r="154" spans="5:20" x14ac:dyDescent="0.25">
      <c r="E154" s="33"/>
      <c r="F154" s="116" t="str">
        <f t="shared" si="142"/>
        <v/>
      </c>
      <c r="G154" s="33"/>
      <c r="H154" s="116" t="str">
        <f t="shared" si="143"/>
        <v/>
      </c>
      <c r="O154" s="65" t="str">
        <f t="shared" ref="O154:O204" si="154">IF(ISBLANK(D154),"",F154/H153)</f>
        <v/>
      </c>
      <c r="P154" s="65" t="str">
        <f t="shared" ref="P154:P204" si="155">IF(ISBLANK(D154),"",LN(O154))</f>
        <v/>
      </c>
      <c r="Q154" s="65" t="str">
        <f>IF(ISBLANK(D154),"",(IF(D154=MAX($D:$D),-F154,G154)/(1+$L$15)^((D154-$D$14)/365)))</f>
        <v/>
      </c>
      <c r="R154" s="65" t="str">
        <f t="shared" ref="R154:T154" si="156">IF(ISERROR(Q154),1,Q154)</f>
        <v/>
      </c>
      <c r="S154" s="65" t="str">
        <f>IF(ISBLANK(D154),"",(IF(D154=MAX($D:$D),-F154,G154)/(1+$U$9)^((D154-$D$14)/365)))</f>
        <v/>
      </c>
      <c r="T154" s="65" t="str">
        <f t="shared" si="153"/>
        <v/>
      </c>
    </row>
    <row r="155" spans="5:20" x14ac:dyDescent="0.25">
      <c r="E155" s="33"/>
      <c r="F155" s="116" t="str">
        <f t="shared" si="142"/>
        <v/>
      </c>
      <c r="G155" s="33"/>
      <c r="H155" s="116" t="str">
        <f t="shared" si="143"/>
        <v/>
      </c>
      <c r="O155" s="65" t="str">
        <f t="shared" si="154"/>
        <v/>
      </c>
      <c r="P155" s="65" t="str">
        <f t="shared" si="155"/>
        <v/>
      </c>
      <c r="Q155" s="65" t="str">
        <f>IF(ISBLANK(D155),"",(IF(D155=MAX($D:$D),-F155,G155)/(1+$L$15)^((D155-$D$14)/365)))</f>
        <v/>
      </c>
      <c r="R155" s="65" t="str">
        <f t="shared" ref="R155:T155" si="157">IF(ISERROR(Q155),1,Q155)</f>
        <v/>
      </c>
      <c r="S155" s="65" t="str">
        <f>IF(ISBLANK(D155),"",(IF(D155=MAX($D:$D),-F155,G155)/(1+$U$9)^((D155-$D$14)/365)))</f>
        <v/>
      </c>
      <c r="T155" s="65" t="str">
        <f t="shared" si="153"/>
        <v/>
      </c>
    </row>
    <row r="156" spans="5:20" x14ac:dyDescent="0.25">
      <c r="E156" s="33"/>
      <c r="F156" s="116" t="str">
        <f t="shared" si="142"/>
        <v/>
      </c>
      <c r="G156" s="33"/>
      <c r="H156" s="116" t="str">
        <f t="shared" si="143"/>
        <v/>
      </c>
      <c r="O156" s="65" t="str">
        <f t="shared" si="154"/>
        <v/>
      </c>
      <c r="P156" s="65" t="str">
        <f t="shared" si="155"/>
        <v/>
      </c>
      <c r="Q156" s="65" t="str">
        <f>IF(ISBLANK(D156),"",(IF(D156=MAX($D:$D),-F156,G156)/(1+$L$15)^((D156-$D$14)/365)))</f>
        <v/>
      </c>
      <c r="R156" s="65" t="str">
        <f t="shared" ref="R156:T156" si="158">IF(ISERROR(Q156),1,Q156)</f>
        <v/>
      </c>
      <c r="S156" s="65" t="str">
        <f>IF(ISBLANK(D156),"",(IF(D156=MAX($D:$D),-F156,G156)/(1+$U$9)^((D156-$D$14)/365)))</f>
        <v/>
      </c>
      <c r="T156" s="65" t="str">
        <f t="shared" si="153"/>
        <v/>
      </c>
    </row>
    <row r="157" spans="5:20" x14ac:dyDescent="0.25">
      <c r="E157" s="33"/>
      <c r="F157" s="116" t="str">
        <f t="shared" si="142"/>
        <v/>
      </c>
      <c r="G157" s="33"/>
      <c r="H157" s="116" t="str">
        <f t="shared" si="143"/>
        <v/>
      </c>
      <c r="O157" s="65" t="str">
        <f t="shared" si="154"/>
        <v/>
      </c>
      <c r="P157" s="65" t="str">
        <f t="shared" si="155"/>
        <v/>
      </c>
      <c r="Q157" s="65" t="str">
        <f>IF(ISBLANK(D157),"",(IF(D157=MAX($D:$D),-F157,G157)/(1+$L$15)^((D157-$D$14)/365)))</f>
        <v/>
      </c>
      <c r="R157" s="65" t="str">
        <f t="shared" ref="R157:T157" si="159">IF(ISERROR(Q157),1,Q157)</f>
        <v/>
      </c>
      <c r="S157" s="65" t="str">
        <f>IF(ISBLANK(D157),"",(IF(D157=MAX($D:$D),-F157,G157)/(1+$U$9)^((D157-$D$14)/365)))</f>
        <v/>
      </c>
      <c r="T157" s="65" t="str">
        <f t="shared" si="153"/>
        <v/>
      </c>
    </row>
    <row r="158" spans="5:20" x14ac:dyDescent="0.25">
      <c r="E158" s="33"/>
      <c r="F158" s="116" t="str">
        <f t="shared" si="142"/>
        <v/>
      </c>
      <c r="G158" s="33"/>
      <c r="H158" s="116" t="str">
        <f t="shared" si="143"/>
        <v/>
      </c>
      <c r="O158" s="65" t="str">
        <f t="shared" si="154"/>
        <v/>
      </c>
      <c r="P158" s="65" t="str">
        <f t="shared" si="155"/>
        <v/>
      </c>
      <c r="Q158" s="65" t="str">
        <f>IF(ISBLANK(D158),"",(IF(D158=MAX($D:$D),-F158,G158)/(1+$L$15)^((D158-$D$14)/365)))</f>
        <v/>
      </c>
      <c r="R158" s="65" t="str">
        <f t="shared" ref="R158:T158" si="160">IF(ISERROR(Q158),1,Q158)</f>
        <v/>
      </c>
      <c r="S158" s="65" t="str">
        <f>IF(ISBLANK(D158),"",(IF(D158=MAX($D:$D),-F158,G158)/(1+$U$9)^((D158-$D$14)/365)))</f>
        <v/>
      </c>
      <c r="T158" s="65" t="str">
        <f t="shared" si="153"/>
        <v/>
      </c>
    </row>
    <row r="159" spans="5:20" x14ac:dyDescent="0.25">
      <c r="E159" s="33"/>
      <c r="F159" s="116" t="str">
        <f t="shared" si="142"/>
        <v/>
      </c>
      <c r="G159" s="33"/>
      <c r="H159" s="116" t="str">
        <f t="shared" si="143"/>
        <v/>
      </c>
      <c r="O159" s="65" t="str">
        <f t="shared" si="154"/>
        <v/>
      </c>
      <c r="P159" s="65" t="str">
        <f t="shared" si="155"/>
        <v/>
      </c>
      <c r="Q159" s="65" t="str">
        <f>IF(ISBLANK(D159),"",(IF(D159=MAX($D:$D),-F159,G159)/(1+$L$15)^((D159-$D$14)/365)))</f>
        <v/>
      </c>
      <c r="R159" s="65" t="str">
        <f t="shared" ref="R159:T159" si="161">IF(ISERROR(Q159),1,Q159)</f>
        <v/>
      </c>
      <c r="S159" s="65" t="str">
        <f>IF(ISBLANK(D159),"",(IF(D159=MAX($D:$D),-F159,G159)/(1+$U$9)^((D159-$D$14)/365)))</f>
        <v/>
      </c>
      <c r="T159" s="65" t="str">
        <f t="shared" si="153"/>
        <v/>
      </c>
    </row>
    <row r="160" spans="5:20" x14ac:dyDescent="0.25">
      <c r="E160" s="33"/>
      <c r="F160" s="116" t="str">
        <f t="shared" si="142"/>
        <v/>
      </c>
      <c r="G160" s="33"/>
      <c r="H160" s="116" t="str">
        <f t="shared" si="143"/>
        <v/>
      </c>
      <c r="O160" s="65" t="str">
        <f t="shared" si="154"/>
        <v/>
      </c>
      <c r="P160" s="65" t="str">
        <f t="shared" si="155"/>
        <v/>
      </c>
      <c r="Q160" s="65" t="str">
        <f>IF(ISBLANK(D160),"",(IF(D160=MAX($D:$D),-F160,G160)/(1+$L$15)^((D160-$D$14)/365)))</f>
        <v/>
      </c>
      <c r="R160" s="65" t="str">
        <f t="shared" ref="R160:T160" si="162">IF(ISERROR(Q160),1,Q160)</f>
        <v/>
      </c>
      <c r="S160" s="65" t="str">
        <f>IF(ISBLANK(D160),"",(IF(D160=MAX($D:$D),-F160,G160)/(1+$U$9)^((D160-$D$14)/365)))</f>
        <v/>
      </c>
      <c r="T160" s="65" t="str">
        <f t="shared" si="153"/>
        <v/>
      </c>
    </row>
    <row r="161" spans="5:20" x14ac:dyDescent="0.25">
      <c r="E161" s="33"/>
      <c r="F161" s="116" t="str">
        <f t="shared" si="142"/>
        <v/>
      </c>
      <c r="G161" s="33"/>
      <c r="H161" s="116" t="str">
        <f t="shared" si="143"/>
        <v/>
      </c>
      <c r="O161" s="65" t="str">
        <f t="shared" si="154"/>
        <v/>
      </c>
      <c r="P161" s="65" t="str">
        <f t="shared" si="155"/>
        <v/>
      </c>
      <c r="Q161" s="65" t="str">
        <f>IF(ISBLANK(D161),"",(IF(D161=MAX($D:$D),-F161,G161)/(1+$L$15)^((D161-$D$14)/365)))</f>
        <v/>
      </c>
      <c r="R161" s="65" t="str">
        <f t="shared" ref="R161:T161" si="163">IF(ISERROR(Q161),1,Q161)</f>
        <v/>
      </c>
      <c r="S161" s="65" t="str">
        <f>IF(ISBLANK(D161),"",(IF(D161=MAX($D:$D),-F161,G161)/(1+$U$9)^((D161-$D$14)/365)))</f>
        <v/>
      </c>
      <c r="T161" s="65" t="str">
        <f t="shared" si="153"/>
        <v/>
      </c>
    </row>
    <row r="162" spans="5:20" x14ac:dyDescent="0.25">
      <c r="E162" s="33"/>
      <c r="F162" s="116" t="str">
        <f t="shared" si="142"/>
        <v/>
      </c>
      <c r="G162" s="33"/>
      <c r="H162" s="116" t="str">
        <f t="shared" si="143"/>
        <v/>
      </c>
      <c r="O162" s="65" t="str">
        <f t="shared" si="154"/>
        <v/>
      </c>
      <c r="P162" s="65" t="str">
        <f t="shared" si="155"/>
        <v/>
      </c>
      <c r="Q162" s="65" t="str">
        <f>IF(ISBLANK(D162),"",(IF(D162=MAX($D:$D),-F162,G162)/(1+$L$15)^((D162-$D$14)/365)))</f>
        <v/>
      </c>
      <c r="R162" s="65" t="str">
        <f t="shared" ref="R162:T162" si="164">IF(ISERROR(Q162),1,Q162)</f>
        <v/>
      </c>
      <c r="S162" s="65" t="str">
        <f>IF(ISBLANK(D162),"",(IF(D162=MAX($D:$D),-F162,G162)/(1+$U$9)^((D162-$D$14)/365)))</f>
        <v/>
      </c>
      <c r="T162" s="65" t="str">
        <f t="shared" si="153"/>
        <v/>
      </c>
    </row>
    <row r="163" spans="5:20" x14ac:dyDescent="0.25">
      <c r="E163" s="33"/>
      <c r="F163" s="116" t="str">
        <f t="shared" si="142"/>
        <v/>
      </c>
      <c r="G163" s="33"/>
      <c r="H163" s="116" t="str">
        <f t="shared" si="143"/>
        <v/>
      </c>
      <c r="O163" s="65" t="str">
        <f t="shared" si="154"/>
        <v/>
      </c>
      <c r="P163" s="65" t="str">
        <f t="shared" si="155"/>
        <v/>
      </c>
      <c r="Q163" s="65" t="str">
        <f>IF(ISBLANK(D163),"",(IF(D163=MAX($D:$D),-F163,G163)/(1+$L$15)^((D163-$D$14)/365)))</f>
        <v/>
      </c>
      <c r="R163" s="65" t="str">
        <f t="shared" ref="R163:T163" si="165">IF(ISERROR(Q163),1,Q163)</f>
        <v/>
      </c>
      <c r="S163" s="65" t="str">
        <f>IF(ISBLANK(D163),"",(IF(D163=MAX($D:$D),-F163,G163)/(1+$U$9)^((D163-$D$14)/365)))</f>
        <v/>
      </c>
      <c r="T163" s="65" t="str">
        <f t="shared" si="153"/>
        <v/>
      </c>
    </row>
    <row r="164" spans="5:20" x14ac:dyDescent="0.25">
      <c r="E164" s="33"/>
      <c r="F164" s="116" t="str">
        <f t="shared" si="142"/>
        <v/>
      </c>
      <c r="G164" s="33"/>
      <c r="H164" s="116" t="str">
        <f t="shared" si="143"/>
        <v/>
      </c>
      <c r="O164" s="65" t="str">
        <f t="shared" si="154"/>
        <v/>
      </c>
      <c r="P164" s="65" t="str">
        <f t="shared" si="155"/>
        <v/>
      </c>
      <c r="Q164" s="65" t="str">
        <f>IF(ISBLANK(D164),"",(IF(D164=MAX($D:$D),-F164,G164)/(1+$L$15)^((D164-$D$14)/365)))</f>
        <v/>
      </c>
      <c r="R164" s="65" t="str">
        <f t="shared" ref="R164:T164" si="166">IF(ISERROR(Q164),1,Q164)</f>
        <v/>
      </c>
      <c r="S164" s="65" t="str">
        <f>IF(ISBLANK(D164),"",(IF(D164=MAX($D:$D),-F164,G164)/(1+$U$9)^((D164-$D$14)/365)))</f>
        <v/>
      </c>
      <c r="T164" s="65" t="str">
        <f t="shared" si="153"/>
        <v/>
      </c>
    </row>
    <row r="165" spans="5:20" x14ac:dyDescent="0.25">
      <c r="E165" s="33"/>
      <c r="F165" s="116" t="str">
        <f t="shared" si="142"/>
        <v/>
      </c>
      <c r="G165" s="33"/>
      <c r="H165" s="116" t="str">
        <f t="shared" si="143"/>
        <v/>
      </c>
      <c r="O165" s="65" t="str">
        <f t="shared" si="154"/>
        <v/>
      </c>
      <c r="P165" s="65" t="str">
        <f t="shared" si="155"/>
        <v/>
      </c>
      <c r="Q165" s="65" t="str">
        <f>IF(ISBLANK(D165),"",(IF(D165=MAX($D:$D),-F165,G165)/(1+$L$15)^((D165-$D$14)/365)))</f>
        <v/>
      </c>
      <c r="R165" s="65" t="str">
        <f t="shared" ref="R165:T165" si="167">IF(ISERROR(Q165),1,Q165)</f>
        <v/>
      </c>
      <c r="S165" s="65" t="str">
        <f>IF(ISBLANK(D165),"",(IF(D165=MAX($D:$D),-F165,G165)/(1+$U$9)^((D165-$D$14)/365)))</f>
        <v/>
      </c>
      <c r="T165" s="65" t="str">
        <f t="shared" si="153"/>
        <v/>
      </c>
    </row>
    <row r="166" spans="5:20" x14ac:dyDescent="0.25">
      <c r="E166" s="33"/>
      <c r="F166" s="116" t="str">
        <f t="shared" si="142"/>
        <v/>
      </c>
      <c r="G166" s="33"/>
      <c r="H166" s="116" t="str">
        <f t="shared" si="143"/>
        <v/>
      </c>
      <c r="O166" s="65" t="str">
        <f t="shared" si="154"/>
        <v/>
      </c>
      <c r="P166" s="65" t="str">
        <f t="shared" si="155"/>
        <v/>
      </c>
      <c r="Q166" s="65" t="str">
        <f>IF(ISBLANK(D166),"",(IF(D166=MAX($D:$D),-F166,G166)/(1+$L$15)^((D166-$D$14)/365)))</f>
        <v/>
      </c>
      <c r="R166" s="65" t="str">
        <f t="shared" ref="R166:T166" si="168">IF(ISERROR(Q166),1,Q166)</f>
        <v/>
      </c>
      <c r="S166" s="65" t="str">
        <f>IF(ISBLANK(D166),"",(IF(D166=MAX($D:$D),-F166,G166)/(1+$U$9)^((D166-$D$14)/365)))</f>
        <v/>
      </c>
      <c r="T166" s="65" t="str">
        <f t="shared" si="153"/>
        <v/>
      </c>
    </row>
    <row r="167" spans="5:20" x14ac:dyDescent="0.25">
      <c r="E167" s="33"/>
      <c r="F167" s="116" t="str">
        <f t="shared" si="142"/>
        <v/>
      </c>
      <c r="G167" s="33"/>
      <c r="H167" s="116" t="str">
        <f t="shared" si="143"/>
        <v/>
      </c>
      <c r="O167" s="65" t="str">
        <f t="shared" si="154"/>
        <v/>
      </c>
      <c r="P167" s="65" t="str">
        <f t="shared" si="155"/>
        <v/>
      </c>
      <c r="Q167" s="65" t="str">
        <f>IF(ISBLANK(D167),"",(IF(D167=MAX($D:$D),-F167,G167)/(1+$L$15)^((D167-$D$14)/365)))</f>
        <v/>
      </c>
      <c r="R167" s="65" t="str">
        <f t="shared" ref="R167:T167" si="169">IF(ISERROR(Q167),1,Q167)</f>
        <v/>
      </c>
      <c r="S167" s="65" t="str">
        <f>IF(ISBLANK(D167),"",(IF(D167=MAX($D:$D),-F167,G167)/(1+$U$9)^((D167-$D$14)/365)))</f>
        <v/>
      </c>
      <c r="T167" s="65" t="str">
        <f t="shared" si="153"/>
        <v/>
      </c>
    </row>
    <row r="168" spans="5:20" x14ac:dyDescent="0.25">
      <c r="E168" s="33"/>
      <c r="F168" s="116" t="str">
        <f t="shared" si="142"/>
        <v/>
      </c>
      <c r="G168" s="33"/>
      <c r="H168" s="116" t="str">
        <f t="shared" si="143"/>
        <v/>
      </c>
      <c r="O168" s="65" t="str">
        <f t="shared" si="154"/>
        <v/>
      </c>
      <c r="P168" s="65" t="str">
        <f t="shared" si="155"/>
        <v/>
      </c>
      <c r="Q168" s="65" t="str">
        <f>IF(ISBLANK(D168),"",(IF(D168=MAX($D:$D),-F168,G168)/(1+$L$15)^((D168-$D$14)/365)))</f>
        <v/>
      </c>
      <c r="R168" s="65" t="str">
        <f t="shared" ref="R168:T168" si="170">IF(ISERROR(Q168),1,Q168)</f>
        <v/>
      </c>
      <c r="S168" s="65" t="str">
        <f>IF(ISBLANK(D168),"",(IF(D168=MAX($D:$D),-F168,G168)/(1+$U$9)^((D168-$D$14)/365)))</f>
        <v/>
      </c>
      <c r="T168" s="65" t="str">
        <f t="shared" si="153"/>
        <v/>
      </c>
    </row>
    <row r="169" spans="5:20" x14ac:dyDescent="0.25">
      <c r="E169" s="33"/>
      <c r="F169" s="116" t="str">
        <f t="shared" si="142"/>
        <v/>
      </c>
      <c r="G169" s="33"/>
      <c r="H169" s="116" t="str">
        <f t="shared" si="143"/>
        <v/>
      </c>
      <c r="O169" s="65" t="str">
        <f t="shared" si="154"/>
        <v/>
      </c>
      <c r="P169" s="65" t="str">
        <f t="shared" si="155"/>
        <v/>
      </c>
      <c r="Q169" s="65" t="str">
        <f>IF(ISBLANK(D169),"",(IF(D169=MAX($D:$D),-F169,G169)/(1+$L$15)^((D169-$D$14)/365)))</f>
        <v/>
      </c>
      <c r="R169" s="65" t="str">
        <f t="shared" ref="R169:T169" si="171">IF(ISERROR(Q169),1,Q169)</f>
        <v/>
      </c>
      <c r="S169" s="65" t="str">
        <f>IF(ISBLANK(D169),"",(IF(D169=MAX($D:$D),-F169,G169)/(1+$U$9)^((D169-$D$14)/365)))</f>
        <v/>
      </c>
      <c r="T169" s="65" t="str">
        <f t="shared" si="153"/>
        <v/>
      </c>
    </row>
    <row r="170" spans="5:20" x14ac:dyDescent="0.25">
      <c r="E170" s="33"/>
      <c r="F170" s="116" t="str">
        <f t="shared" si="142"/>
        <v/>
      </c>
      <c r="G170" s="33"/>
      <c r="H170" s="116" t="str">
        <f t="shared" si="143"/>
        <v/>
      </c>
      <c r="O170" s="65" t="str">
        <f t="shared" si="154"/>
        <v/>
      </c>
      <c r="P170" s="65" t="str">
        <f t="shared" si="155"/>
        <v/>
      </c>
      <c r="Q170" s="65" t="str">
        <f>IF(ISBLANK(D170),"",(IF(D170=MAX($D:$D),-F170,G170)/(1+$L$15)^((D170-$D$14)/365)))</f>
        <v/>
      </c>
      <c r="R170" s="65" t="str">
        <f t="shared" ref="R170:T170" si="172">IF(ISERROR(Q170),1,Q170)</f>
        <v/>
      </c>
      <c r="S170" s="65" t="str">
        <f>IF(ISBLANK(D170),"",(IF(D170=MAX($D:$D),-F170,G170)/(1+$U$9)^((D170-$D$14)/365)))</f>
        <v/>
      </c>
      <c r="T170" s="65" t="str">
        <f t="shared" si="153"/>
        <v/>
      </c>
    </row>
    <row r="171" spans="5:20" x14ac:dyDescent="0.25">
      <c r="E171" s="33"/>
      <c r="F171" s="116" t="str">
        <f t="shared" si="142"/>
        <v/>
      </c>
      <c r="G171" s="33"/>
      <c r="H171" s="116" t="str">
        <f t="shared" si="143"/>
        <v/>
      </c>
      <c r="O171" s="65" t="str">
        <f t="shared" si="154"/>
        <v/>
      </c>
      <c r="P171" s="65" t="str">
        <f t="shared" si="155"/>
        <v/>
      </c>
      <c r="Q171" s="65" t="str">
        <f>IF(ISBLANK(D171),"",(IF(D171=MAX($D:$D),-F171,G171)/(1+$L$15)^((D171-$D$14)/365)))</f>
        <v/>
      </c>
      <c r="R171" s="65" t="str">
        <f t="shared" ref="R171:T171" si="173">IF(ISERROR(Q171),1,Q171)</f>
        <v/>
      </c>
      <c r="S171" s="65" t="str">
        <f>IF(ISBLANK(D171),"",(IF(D171=MAX($D:$D),-F171,G171)/(1+$U$9)^((D171-$D$14)/365)))</f>
        <v/>
      </c>
      <c r="T171" s="65" t="str">
        <f t="shared" si="153"/>
        <v/>
      </c>
    </row>
    <row r="172" spans="5:20" x14ac:dyDescent="0.25">
      <c r="E172" s="33"/>
      <c r="F172" s="116" t="str">
        <f t="shared" si="142"/>
        <v/>
      </c>
      <c r="G172" s="33"/>
      <c r="H172" s="116" t="str">
        <f t="shared" si="143"/>
        <v/>
      </c>
      <c r="O172" s="65" t="str">
        <f t="shared" si="154"/>
        <v/>
      </c>
      <c r="P172" s="65" t="str">
        <f t="shared" si="155"/>
        <v/>
      </c>
      <c r="Q172" s="65" t="str">
        <f>IF(ISBLANK(D172),"",(IF(D172=MAX($D:$D),-F172,G172)/(1+$L$15)^((D172-$D$14)/365)))</f>
        <v/>
      </c>
      <c r="R172" s="65" t="str">
        <f t="shared" ref="R172:T172" si="174">IF(ISERROR(Q172),1,Q172)</f>
        <v/>
      </c>
      <c r="S172" s="65" t="str">
        <f>IF(ISBLANK(D172),"",(IF(D172=MAX($D:$D),-F172,G172)/(1+$U$9)^((D172-$D$14)/365)))</f>
        <v/>
      </c>
      <c r="T172" s="65" t="str">
        <f t="shared" si="153"/>
        <v/>
      </c>
    </row>
    <row r="173" spans="5:20" x14ac:dyDescent="0.25">
      <c r="E173" s="33"/>
      <c r="F173" s="116" t="str">
        <f t="shared" si="142"/>
        <v/>
      </c>
      <c r="G173" s="33"/>
      <c r="H173" s="116" t="str">
        <f t="shared" si="143"/>
        <v/>
      </c>
      <c r="O173" s="65" t="str">
        <f t="shared" si="154"/>
        <v/>
      </c>
      <c r="P173" s="65" t="str">
        <f t="shared" si="155"/>
        <v/>
      </c>
      <c r="Q173" s="65" t="str">
        <f>IF(ISBLANK(D173),"",(IF(D173=MAX($D:$D),-F173,G173)/(1+$L$15)^((D173-$D$14)/365)))</f>
        <v/>
      </c>
      <c r="R173" s="65" t="str">
        <f t="shared" ref="R173:T173" si="175">IF(ISERROR(Q173),1,Q173)</f>
        <v/>
      </c>
      <c r="S173" s="65" t="str">
        <f>IF(ISBLANK(D173),"",(IF(D173=MAX($D:$D),-F173,G173)/(1+$U$9)^((D173-$D$14)/365)))</f>
        <v/>
      </c>
      <c r="T173" s="65" t="str">
        <f t="shared" si="153"/>
        <v/>
      </c>
    </row>
    <row r="174" spans="5:20" x14ac:dyDescent="0.25">
      <c r="E174" s="33"/>
      <c r="F174" s="116" t="str">
        <f t="shared" si="142"/>
        <v/>
      </c>
      <c r="G174" s="33"/>
      <c r="H174" s="116" t="str">
        <f t="shared" si="143"/>
        <v/>
      </c>
      <c r="O174" s="65" t="str">
        <f t="shared" si="154"/>
        <v/>
      </c>
      <c r="P174" s="65" t="str">
        <f t="shared" si="155"/>
        <v/>
      </c>
      <c r="Q174" s="65" t="str">
        <f>IF(ISBLANK(D174),"",(IF(D174=MAX($D:$D),-F174,G174)/(1+$L$15)^((D174-$D$14)/365)))</f>
        <v/>
      </c>
      <c r="R174" s="65" t="str">
        <f t="shared" ref="R174:T174" si="176">IF(ISERROR(Q174),1,Q174)</f>
        <v/>
      </c>
      <c r="S174" s="65" t="str">
        <f>IF(ISBLANK(D174),"",(IF(D174=MAX($D:$D),-F174,G174)/(1+$U$9)^((D174-$D$14)/365)))</f>
        <v/>
      </c>
      <c r="T174" s="65" t="str">
        <f t="shared" si="153"/>
        <v/>
      </c>
    </row>
    <row r="175" spans="5:20" x14ac:dyDescent="0.25">
      <c r="E175" s="33"/>
      <c r="F175" s="116" t="str">
        <f t="shared" si="142"/>
        <v/>
      </c>
      <c r="G175" s="33"/>
      <c r="H175" s="116" t="str">
        <f t="shared" si="143"/>
        <v/>
      </c>
      <c r="O175" s="65" t="str">
        <f t="shared" si="154"/>
        <v/>
      </c>
      <c r="P175" s="65" t="str">
        <f t="shared" si="155"/>
        <v/>
      </c>
      <c r="Q175" s="65" t="str">
        <f>IF(ISBLANK(D175),"",(IF(D175=MAX($D:$D),-F175,G175)/(1+$L$15)^((D175-$D$14)/365)))</f>
        <v/>
      </c>
      <c r="R175" s="65" t="str">
        <f t="shared" ref="R175:T175" si="177">IF(ISERROR(Q175),1,Q175)</f>
        <v/>
      </c>
      <c r="S175" s="65" t="str">
        <f>IF(ISBLANK(D175),"",(IF(D175=MAX($D:$D),-F175,G175)/(1+$U$9)^((D175-$D$14)/365)))</f>
        <v/>
      </c>
      <c r="T175" s="65" t="str">
        <f t="shared" si="153"/>
        <v/>
      </c>
    </row>
    <row r="176" spans="5:20" x14ac:dyDescent="0.25">
      <c r="E176" s="33"/>
      <c r="F176" s="116" t="str">
        <f t="shared" si="142"/>
        <v/>
      </c>
      <c r="G176" s="33"/>
      <c r="H176" s="116" t="str">
        <f t="shared" si="143"/>
        <v/>
      </c>
      <c r="O176" s="65" t="str">
        <f t="shared" si="154"/>
        <v/>
      </c>
      <c r="P176" s="65" t="str">
        <f t="shared" si="155"/>
        <v/>
      </c>
      <c r="Q176" s="65" t="str">
        <f>IF(ISBLANK(D176),"",(IF(D176=MAX($D:$D),-F176,G176)/(1+$L$15)^((D176-$D$14)/365)))</f>
        <v/>
      </c>
      <c r="R176" s="65" t="str">
        <f t="shared" ref="R176:T176" si="178">IF(ISERROR(Q176),1,Q176)</f>
        <v/>
      </c>
      <c r="S176" s="65" t="str">
        <f>IF(ISBLANK(D176),"",(IF(D176=MAX($D:$D),-F176,G176)/(1+$U$9)^((D176-$D$14)/365)))</f>
        <v/>
      </c>
      <c r="T176" s="65" t="str">
        <f t="shared" si="153"/>
        <v/>
      </c>
    </row>
    <row r="177" spans="5:20" x14ac:dyDescent="0.25">
      <c r="E177" s="33"/>
      <c r="F177" s="116" t="str">
        <f t="shared" si="142"/>
        <v/>
      </c>
      <c r="G177" s="33"/>
      <c r="H177" s="116" t="str">
        <f t="shared" si="143"/>
        <v/>
      </c>
      <c r="O177" s="65" t="str">
        <f t="shared" si="154"/>
        <v/>
      </c>
      <c r="P177" s="65" t="str">
        <f t="shared" si="155"/>
        <v/>
      </c>
      <c r="Q177" s="65" t="str">
        <f>IF(ISBLANK(D177),"",(IF(D177=MAX($D:$D),-F177,G177)/(1+$L$15)^((D177-$D$14)/365)))</f>
        <v/>
      </c>
      <c r="R177" s="65" t="str">
        <f t="shared" ref="R177:T177" si="179">IF(ISERROR(Q177),1,Q177)</f>
        <v/>
      </c>
      <c r="S177" s="65" t="str">
        <f>IF(ISBLANK(D177),"",(IF(D177=MAX($D:$D),-F177,G177)/(1+$U$9)^((D177-$D$14)/365)))</f>
        <v/>
      </c>
      <c r="T177" s="65" t="str">
        <f t="shared" si="153"/>
        <v/>
      </c>
    </row>
    <row r="178" spans="5:20" x14ac:dyDescent="0.25">
      <c r="E178" s="33"/>
      <c r="F178" s="116" t="str">
        <f t="shared" si="142"/>
        <v/>
      </c>
      <c r="G178" s="33"/>
      <c r="H178" s="116" t="str">
        <f t="shared" si="143"/>
        <v/>
      </c>
      <c r="O178" s="65" t="str">
        <f t="shared" si="154"/>
        <v/>
      </c>
      <c r="P178" s="65" t="str">
        <f t="shared" si="155"/>
        <v/>
      </c>
      <c r="Q178" s="65" t="str">
        <f>IF(ISBLANK(D178),"",(IF(D178=MAX($D:$D),-F178,G178)/(1+$L$15)^((D178-$D$14)/365)))</f>
        <v/>
      </c>
      <c r="R178" s="65" t="str">
        <f t="shared" ref="R178:T178" si="180">IF(ISERROR(Q178),1,Q178)</f>
        <v/>
      </c>
      <c r="S178" s="65" t="str">
        <f>IF(ISBLANK(D178),"",(IF(D178=MAX($D:$D),-F178,G178)/(1+$U$9)^((D178-$D$14)/365)))</f>
        <v/>
      </c>
      <c r="T178" s="65" t="str">
        <f t="shared" si="153"/>
        <v/>
      </c>
    </row>
    <row r="179" spans="5:20" x14ac:dyDescent="0.25">
      <c r="E179" s="33"/>
      <c r="F179" s="116" t="str">
        <f t="shared" si="142"/>
        <v/>
      </c>
      <c r="G179" s="33"/>
      <c r="H179" s="116" t="str">
        <f t="shared" si="143"/>
        <v/>
      </c>
      <c r="O179" s="65" t="str">
        <f t="shared" si="154"/>
        <v/>
      </c>
      <c r="P179" s="65" t="str">
        <f t="shared" si="155"/>
        <v/>
      </c>
      <c r="Q179" s="65" t="str">
        <f>IF(ISBLANK(D179),"",(IF(D179=MAX($D:$D),-F179,G179)/(1+$L$15)^((D179-$D$14)/365)))</f>
        <v/>
      </c>
      <c r="R179" s="65" t="str">
        <f t="shared" ref="R179:T179" si="181">IF(ISERROR(Q179),1,Q179)</f>
        <v/>
      </c>
      <c r="S179" s="65" t="str">
        <f>IF(ISBLANK(D179),"",(IF(D179=MAX($D:$D),-F179,G179)/(1+$U$9)^((D179-$D$14)/365)))</f>
        <v/>
      </c>
      <c r="T179" s="65" t="str">
        <f t="shared" si="153"/>
        <v/>
      </c>
    </row>
    <row r="180" spans="5:20" x14ac:dyDescent="0.25">
      <c r="E180" s="33"/>
      <c r="F180" s="116" t="str">
        <f t="shared" si="142"/>
        <v/>
      </c>
      <c r="G180" s="33"/>
      <c r="H180" s="116" t="str">
        <f t="shared" si="143"/>
        <v/>
      </c>
      <c r="O180" s="65" t="str">
        <f t="shared" si="154"/>
        <v/>
      </c>
      <c r="P180" s="65" t="str">
        <f t="shared" si="155"/>
        <v/>
      </c>
      <c r="Q180" s="65" t="str">
        <f>IF(ISBLANK(D180),"",(IF(D180=MAX($D:$D),-F180,G180)/(1+$L$15)^((D180-$D$14)/365)))</f>
        <v/>
      </c>
      <c r="R180" s="65" t="str">
        <f t="shared" ref="R180:T180" si="182">IF(ISERROR(Q180),1,Q180)</f>
        <v/>
      </c>
      <c r="S180" s="65" t="str">
        <f>IF(ISBLANK(D180),"",(IF(D180=MAX($D:$D),-F180,G180)/(1+$U$9)^((D180-$D$14)/365)))</f>
        <v/>
      </c>
      <c r="T180" s="65" t="str">
        <f t="shared" si="153"/>
        <v/>
      </c>
    </row>
    <row r="181" spans="5:20" x14ac:dyDescent="0.25">
      <c r="E181" s="33"/>
      <c r="F181" s="116" t="str">
        <f t="shared" si="142"/>
        <v/>
      </c>
      <c r="G181" s="33"/>
      <c r="H181" s="116" t="str">
        <f t="shared" si="143"/>
        <v/>
      </c>
      <c r="O181" s="65" t="str">
        <f t="shared" si="154"/>
        <v/>
      </c>
      <c r="P181" s="65" t="str">
        <f t="shared" si="155"/>
        <v/>
      </c>
      <c r="Q181" s="65" t="str">
        <f>IF(ISBLANK(D181),"",(IF(D181=MAX($D:$D),-F181,G181)/(1+$L$15)^((D181-$D$14)/365)))</f>
        <v/>
      </c>
      <c r="R181" s="65" t="str">
        <f t="shared" ref="R181:T181" si="183">IF(ISERROR(Q181),1,Q181)</f>
        <v/>
      </c>
      <c r="S181" s="65" t="str">
        <f>IF(ISBLANK(D181),"",(IF(D181=MAX($D:$D),-F181,G181)/(1+$U$9)^((D181-$D$14)/365)))</f>
        <v/>
      </c>
      <c r="T181" s="65" t="str">
        <f t="shared" si="153"/>
        <v/>
      </c>
    </row>
    <row r="182" spans="5:20" x14ac:dyDescent="0.25">
      <c r="E182" s="33"/>
      <c r="F182" s="116" t="str">
        <f t="shared" si="142"/>
        <v/>
      </c>
      <c r="G182" s="33"/>
      <c r="H182" s="116" t="str">
        <f t="shared" si="143"/>
        <v/>
      </c>
      <c r="O182" s="65" t="str">
        <f t="shared" si="154"/>
        <v/>
      </c>
      <c r="P182" s="65" t="str">
        <f t="shared" si="155"/>
        <v/>
      </c>
      <c r="Q182" s="65" t="str">
        <f>IF(ISBLANK(D182),"",(IF(D182=MAX($D:$D),-F182,G182)/(1+$L$15)^((D182-$D$14)/365)))</f>
        <v/>
      </c>
      <c r="R182" s="65" t="str">
        <f t="shared" ref="R182:T182" si="184">IF(ISERROR(Q182),1,Q182)</f>
        <v/>
      </c>
      <c r="S182" s="65" t="str">
        <f>IF(ISBLANK(D182),"",(IF(D182=MAX($D:$D),-F182,G182)/(1+$U$9)^((D182-$D$14)/365)))</f>
        <v/>
      </c>
      <c r="T182" s="65" t="str">
        <f t="shared" si="153"/>
        <v/>
      </c>
    </row>
    <row r="183" spans="5:20" x14ac:dyDescent="0.25">
      <c r="E183" s="33"/>
      <c r="F183" s="116" t="str">
        <f t="shared" si="142"/>
        <v/>
      </c>
      <c r="G183" s="33"/>
      <c r="H183" s="116" t="str">
        <f t="shared" si="143"/>
        <v/>
      </c>
      <c r="O183" s="65" t="str">
        <f t="shared" si="154"/>
        <v/>
      </c>
      <c r="P183" s="65" t="str">
        <f t="shared" si="155"/>
        <v/>
      </c>
      <c r="Q183" s="65" t="str">
        <f>IF(ISBLANK(D183),"",(IF(D183=MAX($D:$D),-F183,G183)/(1+$L$15)^((D183-$D$14)/365)))</f>
        <v/>
      </c>
      <c r="R183" s="65" t="str">
        <f t="shared" ref="R183:T183" si="185">IF(ISERROR(Q183),1,Q183)</f>
        <v/>
      </c>
      <c r="S183" s="65" t="str">
        <f>IF(ISBLANK(D183),"",(IF(D183=MAX($D:$D),-F183,G183)/(1+$U$9)^((D183-$D$14)/365)))</f>
        <v/>
      </c>
      <c r="T183" s="65" t="str">
        <f t="shared" si="153"/>
        <v/>
      </c>
    </row>
    <row r="184" spans="5:20" x14ac:dyDescent="0.25">
      <c r="E184" s="33"/>
      <c r="F184" s="116" t="str">
        <f t="shared" si="142"/>
        <v/>
      </c>
      <c r="G184" s="33"/>
      <c r="H184" s="116" t="str">
        <f t="shared" si="143"/>
        <v/>
      </c>
      <c r="O184" s="65" t="str">
        <f t="shared" si="154"/>
        <v/>
      </c>
      <c r="P184" s="65" t="str">
        <f t="shared" si="155"/>
        <v/>
      </c>
      <c r="Q184" s="65" t="str">
        <f>IF(ISBLANK(D184),"",(IF(D184=MAX($D:$D),-F184,G184)/(1+$L$15)^((D184-$D$14)/365)))</f>
        <v/>
      </c>
      <c r="R184" s="65" t="str">
        <f t="shared" ref="R184:T184" si="186">IF(ISERROR(Q184),1,Q184)</f>
        <v/>
      </c>
      <c r="S184" s="65" t="str">
        <f>IF(ISBLANK(D184),"",(IF(D184=MAX($D:$D),-F184,G184)/(1+$U$9)^((D184-$D$14)/365)))</f>
        <v/>
      </c>
      <c r="T184" s="65" t="str">
        <f t="shared" si="153"/>
        <v/>
      </c>
    </row>
    <row r="185" spans="5:20" x14ac:dyDescent="0.25">
      <c r="E185" s="33"/>
      <c r="F185" s="116" t="str">
        <f t="shared" si="142"/>
        <v/>
      </c>
      <c r="G185" s="33"/>
      <c r="H185" s="116" t="str">
        <f t="shared" si="143"/>
        <v/>
      </c>
      <c r="O185" s="65" t="str">
        <f t="shared" si="154"/>
        <v/>
      </c>
      <c r="P185" s="65" t="str">
        <f t="shared" si="155"/>
        <v/>
      </c>
      <c r="Q185" s="65" t="str">
        <f>IF(ISBLANK(D185),"",(IF(D185=MAX($D:$D),-F185,G185)/(1+$L$15)^((D185-$D$14)/365)))</f>
        <v/>
      </c>
      <c r="R185" s="65" t="str">
        <f t="shared" ref="R185:T185" si="187">IF(ISERROR(Q185),1,Q185)</f>
        <v/>
      </c>
      <c r="S185" s="65" t="str">
        <f>IF(ISBLANK(D185),"",(IF(D185=MAX($D:$D),-F185,G185)/(1+$U$9)^((D185-$D$14)/365)))</f>
        <v/>
      </c>
      <c r="T185" s="65" t="str">
        <f t="shared" si="153"/>
        <v/>
      </c>
    </row>
    <row r="186" spans="5:20" x14ac:dyDescent="0.25">
      <c r="E186" s="33"/>
      <c r="F186" s="116" t="str">
        <f t="shared" si="142"/>
        <v/>
      </c>
      <c r="G186" s="33"/>
      <c r="H186" s="116" t="str">
        <f t="shared" si="143"/>
        <v/>
      </c>
      <c r="O186" s="65" t="str">
        <f t="shared" si="154"/>
        <v/>
      </c>
      <c r="P186" s="65" t="str">
        <f t="shared" si="155"/>
        <v/>
      </c>
      <c r="Q186" s="65" t="str">
        <f>IF(ISBLANK(D186),"",(IF(D186=MAX($D:$D),-F186,G186)/(1+$L$15)^((D186-$D$14)/365)))</f>
        <v/>
      </c>
      <c r="R186" s="65" t="str">
        <f t="shared" ref="R186:T186" si="188">IF(ISERROR(Q186),1,Q186)</f>
        <v/>
      </c>
      <c r="S186" s="65" t="str">
        <f>IF(ISBLANK(D186),"",(IF(D186=MAX($D:$D),-F186,G186)/(1+$U$9)^((D186-$D$14)/365)))</f>
        <v/>
      </c>
      <c r="T186" s="65" t="str">
        <f t="shared" si="153"/>
        <v/>
      </c>
    </row>
    <row r="187" spans="5:20" x14ac:dyDescent="0.25">
      <c r="E187" s="33"/>
      <c r="F187" s="116" t="str">
        <f t="shared" si="142"/>
        <v/>
      </c>
      <c r="G187" s="33"/>
      <c r="H187" s="116" t="str">
        <f t="shared" si="143"/>
        <v/>
      </c>
      <c r="O187" s="65" t="str">
        <f t="shared" si="154"/>
        <v/>
      </c>
      <c r="P187" s="65" t="str">
        <f t="shared" si="155"/>
        <v/>
      </c>
      <c r="Q187" s="65" t="str">
        <f>IF(ISBLANK(D187),"",(IF(D187=MAX($D:$D),-F187,G187)/(1+$L$15)^((D187-$D$14)/365)))</f>
        <v/>
      </c>
      <c r="R187" s="65" t="str">
        <f t="shared" ref="R187:T187" si="189">IF(ISERROR(Q187),1,Q187)</f>
        <v/>
      </c>
      <c r="S187" s="65" t="str">
        <f>IF(ISBLANK(D187),"",(IF(D187=MAX($D:$D),-F187,G187)/(1+$U$9)^((D187-$D$14)/365)))</f>
        <v/>
      </c>
      <c r="T187" s="65" t="str">
        <f t="shared" si="153"/>
        <v/>
      </c>
    </row>
    <row r="188" spans="5:20" x14ac:dyDescent="0.25">
      <c r="E188" s="33"/>
      <c r="F188" s="116" t="str">
        <f t="shared" si="142"/>
        <v/>
      </c>
      <c r="G188" s="33"/>
      <c r="H188" s="116" t="str">
        <f t="shared" si="143"/>
        <v/>
      </c>
      <c r="O188" s="65" t="str">
        <f t="shared" si="154"/>
        <v/>
      </c>
      <c r="P188" s="65" t="str">
        <f t="shared" si="155"/>
        <v/>
      </c>
      <c r="Q188" s="65" t="str">
        <f>IF(ISBLANK(D188),"",(IF(D188=MAX($D:$D),-F188,G188)/(1+$L$15)^((D188-$D$14)/365)))</f>
        <v/>
      </c>
      <c r="R188" s="65" t="str">
        <f t="shared" ref="R188:T188" si="190">IF(ISERROR(Q188),1,Q188)</f>
        <v/>
      </c>
      <c r="S188" s="65" t="str">
        <f>IF(ISBLANK(D188),"",(IF(D188=MAX($D:$D),-F188,G188)/(1+$U$9)^((D188-$D$14)/365)))</f>
        <v/>
      </c>
      <c r="T188" s="65" t="str">
        <f t="shared" si="153"/>
        <v/>
      </c>
    </row>
    <row r="189" spans="5:20" x14ac:dyDescent="0.25">
      <c r="E189" s="33"/>
      <c r="F189" s="116" t="str">
        <f t="shared" si="142"/>
        <v/>
      </c>
      <c r="G189" s="33"/>
      <c r="H189" s="116" t="str">
        <f t="shared" si="143"/>
        <v/>
      </c>
      <c r="O189" s="65" t="str">
        <f t="shared" si="154"/>
        <v/>
      </c>
      <c r="P189" s="65" t="str">
        <f t="shared" si="155"/>
        <v/>
      </c>
      <c r="Q189" s="65" t="str">
        <f>IF(ISBLANK(D189),"",(IF(D189=MAX($D:$D),-F189,G189)/(1+$L$15)^((D189-$D$14)/365)))</f>
        <v/>
      </c>
      <c r="R189" s="65" t="str">
        <f t="shared" ref="R189:T189" si="191">IF(ISERROR(Q189),1,Q189)</f>
        <v/>
      </c>
      <c r="S189" s="65" t="str">
        <f>IF(ISBLANK(D189),"",(IF(D189=MAX($D:$D),-F189,G189)/(1+$U$9)^((D189-$D$14)/365)))</f>
        <v/>
      </c>
      <c r="T189" s="65" t="str">
        <f t="shared" si="153"/>
        <v/>
      </c>
    </row>
    <row r="190" spans="5:20" x14ac:dyDescent="0.25">
      <c r="E190" s="33"/>
      <c r="F190" s="116" t="str">
        <f t="shared" si="142"/>
        <v/>
      </c>
      <c r="G190" s="33"/>
      <c r="H190" s="116" t="str">
        <f t="shared" si="143"/>
        <v/>
      </c>
      <c r="O190" s="65" t="str">
        <f t="shared" si="154"/>
        <v/>
      </c>
      <c r="P190" s="65" t="str">
        <f t="shared" si="155"/>
        <v/>
      </c>
      <c r="Q190" s="65" t="str">
        <f>IF(ISBLANK(D190),"",(IF(D190=MAX($D:$D),-F190,G190)/(1+$L$15)^((D190-$D$14)/365)))</f>
        <v/>
      </c>
      <c r="R190" s="65" t="str">
        <f t="shared" ref="R190:T190" si="192">IF(ISERROR(Q190),1,Q190)</f>
        <v/>
      </c>
      <c r="S190" s="65" t="str">
        <f>IF(ISBLANK(D190),"",(IF(D190=MAX($D:$D),-F190,G190)/(1+$U$9)^((D190-$D$14)/365)))</f>
        <v/>
      </c>
      <c r="T190" s="65" t="str">
        <f t="shared" si="153"/>
        <v/>
      </c>
    </row>
    <row r="191" spans="5:20" x14ac:dyDescent="0.25">
      <c r="E191" s="33"/>
      <c r="F191" s="116" t="str">
        <f t="shared" si="142"/>
        <v/>
      </c>
      <c r="G191" s="33"/>
      <c r="H191" s="116" t="str">
        <f t="shared" si="143"/>
        <v/>
      </c>
      <c r="O191" s="65" t="str">
        <f t="shared" si="154"/>
        <v/>
      </c>
      <c r="P191" s="65" t="str">
        <f t="shared" si="155"/>
        <v/>
      </c>
      <c r="Q191" s="65" t="str">
        <f>IF(ISBLANK(D191),"",(IF(D191=MAX($D:$D),-F191,G191)/(1+$L$15)^((D191-$D$14)/365)))</f>
        <v/>
      </c>
      <c r="R191" s="65" t="str">
        <f t="shared" ref="R191:T191" si="193">IF(ISERROR(Q191),1,Q191)</f>
        <v/>
      </c>
      <c r="S191" s="65" t="str">
        <f>IF(ISBLANK(D191),"",(IF(D191=MAX($D:$D),-F191,G191)/(1+$U$9)^((D191-$D$14)/365)))</f>
        <v/>
      </c>
      <c r="T191" s="65" t="str">
        <f t="shared" si="153"/>
        <v/>
      </c>
    </row>
    <row r="192" spans="5:20" x14ac:dyDescent="0.25">
      <c r="E192" s="33"/>
      <c r="F192" s="116" t="str">
        <f t="shared" si="142"/>
        <v/>
      </c>
      <c r="G192" s="33"/>
      <c r="H192" s="116" t="str">
        <f t="shared" si="143"/>
        <v/>
      </c>
      <c r="O192" s="65" t="str">
        <f t="shared" si="154"/>
        <v/>
      </c>
      <c r="P192" s="65" t="str">
        <f t="shared" si="155"/>
        <v/>
      </c>
      <c r="Q192" s="65" t="str">
        <f>IF(ISBLANK(D192),"",(IF(D192=MAX($D:$D),-F192,G192)/(1+$L$15)^((D192-$D$14)/365)))</f>
        <v/>
      </c>
      <c r="R192" s="65" t="str">
        <f t="shared" ref="R192:T192" si="194">IF(ISERROR(Q192),1,Q192)</f>
        <v/>
      </c>
      <c r="S192" s="65" t="str">
        <f>IF(ISBLANK(D192),"",(IF(D192=MAX($D:$D),-F192,G192)/(1+$U$9)^((D192-$D$14)/365)))</f>
        <v/>
      </c>
      <c r="T192" s="65" t="str">
        <f t="shared" si="153"/>
        <v/>
      </c>
    </row>
    <row r="193" spans="5:20" x14ac:dyDescent="0.25">
      <c r="E193" s="33"/>
      <c r="F193" s="116" t="str">
        <f t="shared" si="142"/>
        <v/>
      </c>
      <c r="G193" s="33"/>
      <c r="H193" s="116" t="str">
        <f t="shared" si="143"/>
        <v/>
      </c>
      <c r="O193" s="65" t="str">
        <f t="shared" si="154"/>
        <v/>
      </c>
      <c r="P193" s="65" t="str">
        <f t="shared" si="155"/>
        <v/>
      </c>
      <c r="Q193" s="65" t="str">
        <f>IF(ISBLANK(D193),"",(IF(D193=MAX($D:$D),-F193,G193)/(1+$L$15)^((D193-$D$14)/365)))</f>
        <v/>
      </c>
      <c r="R193" s="65" t="str">
        <f t="shared" ref="R193:T193" si="195">IF(ISERROR(Q193),1,Q193)</f>
        <v/>
      </c>
      <c r="S193" s="65" t="str">
        <f>IF(ISBLANK(D193),"",(IF(D193=MAX($D:$D),-F193,G193)/(1+$U$9)^((D193-$D$14)/365)))</f>
        <v/>
      </c>
      <c r="T193" s="65" t="str">
        <f t="shared" si="153"/>
        <v/>
      </c>
    </row>
    <row r="194" spans="5:20" x14ac:dyDescent="0.25">
      <c r="E194" s="33"/>
      <c r="F194" s="116" t="str">
        <f t="shared" si="142"/>
        <v/>
      </c>
      <c r="G194" s="33"/>
      <c r="H194" s="116" t="str">
        <f t="shared" si="143"/>
        <v/>
      </c>
      <c r="O194" s="65" t="str">
        <f t="shared" si="154"/>
        <v/>
      </c>
      <c r="P194" s="65" t="str">
        <f t="shared" si="155"/>
        <v/>
      </c>
      <c r="Q194" s="65" t="str">
        <f>IF(ISBLANK(D194),"",(IF(D194=MAX($D:$D),-F194,G194)/(1+$L$15)^((D194-$D$14)/365)))</f>
        <v/>
      </c>
      <c r="R194" s="65" t="str">
        <f t="shared" ref="R194:T194" si="196">IF(ISERROR(Q194),1,Q194)</f>
        <v/>
      </c>
      <c r="S194" s="65" t="str">
        <f>IF(ISBLANK(D194),"",(IF(D194=MAX($D:$D),-F194,G194)/(1+$U$9)^((D194-$D$14)/365)))</f>
        <v/>
      </c>
      <c r="T194" s="65" t="str">
        <f t="shared" si="153"/>
        <v/>
      </c>
    </row>
    <row r="195" spans="5:20" x14ac:dyDescent="0.25">
      <c r="E195" s="33"/>
      <c r="F195" s="116" t="str">
        <f t="shared" si="142"/>
        <v/>
      </c>
      <c r="G195" s="33"/>
      <c r="H195" s="116" t="str">
        <f t="shared" si="143"/>
        <v/>
      </c>
      <c r="O195" s="65" t="str">
        <f t="shared" si="154"/>
        <v/>
      </c>
      <c r="P195" s="65" t="str">
        <f t="shared" si="155"/>
        <v/>
      </c>
      <c r="Q195" s="65" t="str">
        <f>IF(ISBLANK(D195),"",(IF(D195=MAX($D:$D),-F195,G195)/(1+$L$15)^((D195-$D$14)/365)))</f>
        <v/>
      </c>
      <c r="R195" s="65" t="str">
        <f t="shared" ref="R195:T195" si="197">IF(ISERROR(Q195),1,Q195)</f>
        <v/>
      </c>
      <c r="S195" s="65" t="str">
        <f>IF(ISBLANK(D195),"",(IF(D195=MAX($D:$D),-F195,G195)/(1+$U$9)^((D195-$D$14)/365)))</f>
        <v/>
      </c>
      <c r="T195" s="65" t="str">
        <f t="shared" si="153"/>
        <v/>
      </c>
    </row>
    <row r="196" spans="5:20" x14ac:dyDescent="0.25">
      <c r="E196" s="33"/>
      <c r="F196" s="116" t="str">
        <f t="shared" si="142"/>
        <v/>
      </c>
      <c r="G196" s="33"/>
      <c r="H196" s="116" t="str">
        <f t="shared" si="143"/>
        <v/>
      </c>
      <c r="O196" s="65" t="str">
        <f t="shared" si="154"/>
        <v/>
      </c>
      <c r="P196" s="65" t="str">
        <f t="shared" si="155"/>
        <v/>
      </c>
      <c r="Q196" s="65" t="str">
        <f>IF(ISBLANK(D196),"",(IF(D196=MAX($D:$D),-F196,G196)/(1+$L$15)^((D196-$D$14)/365)))</f>
        <v/>
      </c>
      <c r="R196" s="65" t="str">
        <f t="shared" ref="R196:T196" si="198">IF(ISERROR(Q196),1,Q196)</f>
        <v/>
      </c>
      <c r="S196" s="65" t="str">
        <f>IF(ISBLANK(D196),"",(IF(D196=MAX($D:$D),-F196,G196)/(1+$U$9)^((D196-$D$14)/365)))</f>
        <v/>
      </c>
      <c r="T196" s="65" t="str">
        <f t="shared" si="153"/>
        <v/>
      </c>
    </row>
    <row r="197" spans="5:20" x14ac:dyDescent="0.25">
      <c r="E197" s="33"/>
      <c r="F197" s="116" t="str">
        <f t="shared" si="142"/>
        <v/>
      </c>
      <c r="G197" s="33"/>
      <c r="H197" s="116" t="str">
        <f t="shared" si="143"/>
        <v/>
      </c>
      <c r="O197" s="65" t="str">
        <f t="shared" si="154"/>
        <v/>
      </c>
      <c r="P197" s="65" t="str">
        <f t="shared" si="155"/>
        <v/>
      </c>
      <c r="Q197" s="65" t="str">
        <f>IF(ISBLANK(D197),"",(IF(D197=MAX($D:$D),-F197,G197)/(1+$L$15)^((D197-$D$14)/365)))</f>
        <v/>
      </c>
      <c r="R197" s="65" t="str">
        <f t="shared" ref="R197:T197" si="199">IF(ISERROR(Q197),1,Q197)</f>
        <v/>
      </c>
      <c r="S197" s="65" t="str">
        <f>IF(ISBLANK(D197),"",(IF(D197=MAX($D:$D),-F197,G197)/(1+$U$9)^((D197-$D$14)/365)))</f>
        <v/>
      </c>
      <c r="T197" s="65" t="str">
        <f t="shared" si="153"/>
        <v/>
      </c>
    </row>
    <row r="198" spans="5:20" x14ac:dyDescent="0.25">
      <c r="E198" s="33"/>
      <c r="F198" s="116" t="str">
        <f t="shared" si="142"/>
        <v/>
      </c>
      <c r="G198" s="33"/>
      <c r="H198" s="116" t="str">
        <f t="shared" si="143"/>
        <v/>
      </c>
      <c r="O198" s="65" t="str">
        <f t="shared" si="154"/>
        <v/>
      </c>
      <c r="P198" s="65" t="str">
        <f t="shared" si="155"/>
        <v/>
      </c>
      <c r="Q198" s="65" t="str">
        <f>IF(ISBLANK(D198),"",(IF(D198=MAX($D:$D),-F198,G198)/(1+$L$15)^((D198-$D$14)/365)))</f>
        <v/>
      </c>
      <c r="R198" s="65" t="str">
        <f t="shared" ref="R198:T198" si="200">IF(ISERROR(Q198),1,Q198)</f>
        <v/>
      </c>
      <c r="S198" s="65" t="str">
        <f>IF(ISBLANK(D198),"",(IF(D198=MAX($D:$D),-F198,G198)/(1+$U$9)^((D198-$D$14)/365)))</f>
        <v/>
      </c>
      <c r="T198" s="65" t="str">
        <f t="shared" si="153"/>
        <v/>
      </c>
    </row>
    <row r="199" spans="5:20" x14ac:dyDescent="0.25">
      <c r="E199" s="33"/>
      <c r="F199" s="116" t="str">
        <f t="shared" si="142"/>
        <v/>
      </c>
      <c r="G199" s="33"/>
      <c r="H199" s="116" t="str">
        <f t="shared" si="143"/>
        <v/>
      </c>
      <c r="O199" s="65" t="str">
        <f t="shared" si="154"/>
        <v/>
      </c>
      <c r="P199" s="65" t="str">
        <f t="shared" si="155"/>
        <v/>
      </c>
      <c r="Q199" s="65" t="str">
        <f>IF(ISBLANK(D199),"",(IF(D199=MAX($D:$D),-F199,G199)/(1+$L$15)^((D199-$D$14)/365)))</f>
        <v/>
      </c>
      <c r="R199" s="65" t="str">
        <f t="shared" ref="R199:T199" si="201">IF(ISERROR(Q199),1,Q199)</f>
        <v/>
      </c>
      <c r="S199" s="65" t="str">
        <f>IF(ISBLANK(D199),"",(IF(D199=MAX($D:$D),-F199,G199)/(1+$U$9)^((D199-$D$14)/365)))</f>
        <v/>
      </c>
      <c r="T199" s="65" t="str">
        <f t="shared" si="153"/>
        <v/>
      </c>
    </row>
    <row r="200" spans="5:20" x14ac:dyDescent="0.25">
      <c r="E200" s="33"/>
      <c r="F200" s="116" t="str">
        <f t="shared" si="142"/>
        <v/>
      </c>
      <c r="G200" s="33"/>
      <c r="H200" s="116" t="str">
        <f t="shared" si="143"/>
        <v/>
      </c>
      <c r="O200" s="65" t="str">
        <f t="shared" si="154"/>
        <v/>
      </c>
      <c r="P200" s="65" t="str">
        <f t="shared" si="155"/>
        <v/>
      </c>
      <c r="Q200" s="65" t="str">
        <f>IF(ISBLANK(D200),"",(IF(D200=MAX($D:$D),-F200,G200)/(1+$L$15)^((D200-$D$14)/365)))</f>
        <v/>
      </c>
      <c r="R200" s="65" t="str">
        <f t="shared" ref="R200:T200" si="202">IF(ISERROR(Q200),1,Q200)</f>
        <v/>
      </c>
      <c r="S200" s="65" t="str">
        <f>IF(ISBLANK(D200),"",(IF(D200=MAX($D:$D),-F200,G200)/(1+$U$9)^((D200-$D$14)/365)))</f>
        <v/>
      </c>
      <c r="T200" s="65" t="str">
        <f t="shared" si="153"/>
        <v/>
      </c>
    </row>
    <row r="201" spans="5:20" x14ac:dyDescent="0.25">
      <c r="E201" s="33"/>
      <c r="F201" s="116" t="str">
        <f t="shared" si="142"/>
        <v/>
      </c>
      <c r="G201" s="33"/>
      <c r="H201" s="116" t="str">
        <f t="shared" si="143"/>
        <v/>
      </c>
      <c r="O201" s="65" t="str">
        <f t="shared" si="154"/>
        <v/>
      </c>
      <c r="P201" s="65" t="str">
        <f t="shared" si="155"/>
        <v/>
      </c>
      <c r="Q201" s="65" t="str">
        <f>IF(ISBLANK(D201),"",(IF(D201=MAX($D:$D),-F201,G201)/(1+$L$15)^((D201-$D$14)/365)))</f>
        <v/>
      </c>
      <c r="R201" s="65" t="str">
        <f t="shared" ref="R201:T201" si="203">IF(ISERROR(Q201),1,Q201)</f>
        <v/>
      </c>
      <c r="S201" s="65" t="str">
        <f>IF(ISBLANK(D201),"",(IF(D201=MAX($D:$D),-F201,G201)/(1+$U$9)^((D201-$D$14)/365)))</f>
        <v/>
      </c>
      <c r="T201" s="65" t="str">
        <f t="shared" si="153"/>
        <v/>
      </c>
    </row>
    <row r="202" spans="5:20" x14ac:dyDescent="0.25">
      <c r="E202" s="33"/>
      <c r="F202" s="116" t="str">
        <f t="shared" si="142"/>
        <v/>
      </c>
      <c r="G202" s="33"/>
      <c r="H202" s="116" t="str">
        <f t="shared" si="143"/>
        <v/>
      </c>
      <c r="O202" s="65" t="str">
        <f t="shared" si="154"/>
        <v/>
      </c>
      <c r="P202" s="65" t="str">
        <f t="shared" si="155"/>
        <v/>
      </c>
      <c r="Q202" s="65" t="str">
        <f>IF(ISBLANK(D202),"",(IF(D202=MAX($D:$D),-F202,G202)/(1+$L$15)^((D202-$D$14)/365)))</f>
        <v/>
      </c>
      <c r="R202" s="65" t="str">
        <f t="shared" ref="R202:T202" si="204">IF(ISERROR(Q202),1,Q202)</f>
        <v/>
      </c>
      <c r="S202" s="65" t="str">
        <f>IF(ISBLANK(D202),"",(IF(D202=MAX($D:$D),-F202,G202)/(1+$U$9)^((D202-$D$14)/365)))</f>
        <v/>
      </c>
      <c r="T202" s="65" t="str">
        <f t="shared" si="153"/>
        <v/>
      </c>
    </row>
    <row r="203" spans="5:20" x14ac:dyDescent="0.25">
      <c r="E203" s="33"/>
      <c r="F203" s="116" t="str">
        <f t="shared" si="142"/>
        <v/>
      </c>
      <c r="G203" s="33"/>
      <c r="H203" s="116" t="str">
        <f t="shared" si="143"/>
        <v/>
      </c>
      <c r="O203" s="65" t="str">
        <f t="shared" si="154"/>
        <v/>
      </c>
      <c r="P203" s="65" t="str">
        <f t="shared" si="155"/>
        <v/>
      </c>
      <c r="Q203" s="65" t="str">
        <f>IF(ISBLANK(D203),"",(IF(D203=MAX($D:$D),-F203,G203)/(1+$L$15)^((D203-$D$14)/365)))</f>
        <v/>
      </c>
      <c r="R203" s="65" t="str">
        <f t="shared" ref="R203:T203" si="205">IF(ISERROR(Q203),1,Q203)</f>
        <v/>
      </c>
      <c r="S203" s="65" t="str">
        <f>IF(ISBLANK(D203),"",(IF(D203=MAX($D:$D),-F203,G203)/(1+$U$9)^((D203-$D$14)/365)))</f>
        <v/>
      </c>
      <c r="T203" s="65" t="str">
        <f t="shared" si="153"/>
        <v/>
      </c>
    </row>
    <row r="204" spans="5:20" x14ac:dyDescent="0.25">
      <c r="E204" s="33"/>
      <c r="F204" s="116" t="str">
        <f t="shared" si="142"/>
        <v/>
      </c>
      <c r="G204" s="33"/>
      <c r="H204" s="116" t="str">
        <f t="shared" si="143"/>
        <v/>
      </c>
      <c r="O204" s="65" t="str">
        <f t="shared" si="154"/>
        <v/>
      </c>
      <c r="P204" s="65" t="str">
        <f t="shared" si="155"/>
        <v/>
      </c>
      <c r="Q204" s="65" t="str">
        <f>IF(ISBLANK(D204),"",(IF(D204=MAX($D:$D),-F204,G204)/(1+$L$15)^((D204-$D$14)/365)))</f>
        <v/>
      </c>
      <c r="R204" s="65" t="str">
        <f t="shared" ref="R204:T204" si="206">IF(ISERROR(Q204),1,Q204)</f>
        <v/>
      </c>
      <c r="S204" s="65" t="str">
        <f>IF(ISBLANK(D204),"",(IF(D204=MAX($D:$D),-F204,G204)/(1+$U$9)^((D204-$D$14)/365)))</f>
        <v/>
      </c>
      <c r="T204" s="65" t="str">
        <f t="shared" si="153"/>
        <v/>
      </c>
    </row>
  </sheetData>
  <sheetProtection sheet="1" objects="1" scenarios="1" selectLockedCells="1"/>
  <dataValidations count="1">
    <dataValidation type="date" operator="greaterThan" showInputMessage="1" showErrorMessage="1" errorTitle="Invalid date" error="This date must be later than the previous one" sqref="D15:D204">
      <formula1>D14</formula1>
    </dataValidation>
  </dataValidations>
  <hyperlinks>
    <hyperlink ref="J22" r:id="rId1" display="www.markets-international.com"/>
  </hyperlinks>
  <printOptions horizontalCentered="1"/>
  <pageMargins left="0" right="0" top="0" bottom="0" header="0" footer="0"/>
  <pageSetup paperSize="9" scale="54" fitToHeight="0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</dc:creator>
  <cp:lastModifiedBy>Bob</cp:lastModifiedBy>
  <cp:lastPrinted>2011-12-08T09:56:22Z</cp:lastPrinted>
  <dcterms:created xsi:type="dcterms:W3CDTF">2011-01-13T14:26:35Z</dcterms:created>
  <dcterms:modified xsi:type="dcterms:W3CDTF">2011-12-08T18:25:13Z</dcterms:modified>
</cp:coreProperties>
</file>